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https://aibyhand-my.sharepoint.com/personal/tom_aibyhand_onmicrosoft_com/Documents/2025/Academy/Seminars/2026/2026.1.15 - Attention/"/>
    </mc:Choice>
  </mc:AlternateContent>
  <xr:revisionPtr revIDLastSave="3" documentId="8_{8BD800CB-7748-0D4D-B614-F87DBE737846}" xr6:coauthVersionLast="47" xr6:coauthVersionMax="47" xr10:uidLastSave="{F446FC42-88A4-8C46-85B9-61A4B906E8C0}"/>
  <bookViews>
    <workbookView xWindow="0" yWindow="660" windowWidth="29400" windowHeight="18460" xr2:uid="{CA6EC809-4372-0C44-9235-17EE1051203B}"/>
  </bookViews>
  <sheets>
    <sheet name="Attention" sheetId="2" r:id="rId1"/>
    <sheet name="LICENSE" sheetId="3" r:id="rId2"/>
  </sheets>
  <definedNames>
    <definedName name="_PAD" localSheetId="1">_xlfn.LAMBDA(_xlpm.image,_xlpm.pad_width,_xlpm.pad_value, _xlfn.LET(_xlpm.o, _xlpm.image, _xlpm.h, ROWS(_xlpm.o), _xlpm.w, COLUMNS(_xlpm.o), _xlpm.pw, _xlpm.pad_width, _xlpm.pv, _xlpm.pad_value,  _xlpm.left, _xlfn.SEQUENCE(_xlpm.h,_xlpm.pw,_xlpm.pv,0), _xlpm.right, _xlpm.left,  _xlpm.top, _xlfn.SEQUENCE(_xlpm.pw,_xlpm.w+_xlpm.pw, _xlpm.pv,0), _xlpm.bottom, _xlpm.top,  _xlpm.a, _xlfn.HSTACK(_xlpm.o, _xlpm.right),  _xlpm.b, _xlfn.VSTACK(_xlpm.a,_xlpm.bottom),  _xlpm.b))</definedName>
    <definedName name="_PAD">_xlfn.LAMBDA(_xlpm.image,_xlpm.pad_width,_xlpm.pad_value, _xlfn.LET(_xlpm.o, _xlpm.image, _xlpm.h, ROWS(_xlpm.o), _xlpm.w, COLUMNS(_xlpm.o), _xlpm.pw, _xlpm.pad_width, _xlpm.pv, _xlpm.pad_value,  _xlpm.left, _xlfn.SEQUENCE(_xlpm.h,_xlpm.pw,_xlpm.pv,0), _xlpm.right, _xlpm.left,  _xlpm.top, _xlfn.SEQUENCE(_xlpm.pw,_xlpm.w+_xlpm.pw, _xlpm.pv,0), _xlpm.bottom, _xlpm.top,  _xlpm.a, _xlfn.HSTACK(_xlpm.o, _xlpm.right),  _xlpm.b, _xlfn.VSTACK(_xlpm.a,_xlpm.bottom),  _xlpm.b))</definedName>
    <definedName name="FXY">_xlfn.LAMBDA(_xlpm.f,_xlpm.d, _xlfn.MAKEARRAY(_xlpm.d*2+1,_xlpm.d*2+1,_xlfn.LAMBDA(_xlpm.y,_xlpm.x,_xlpm.f(_xlpm.x-_xlpm.d-1,_xlpm.y-_xlpm.d-1))))</definedName>
    <definedName name="IM2COL" localSheetId="1">_xlfn.LAMBDA(_xlpm.image,_xlpm.filter_size,_xlpm.stride,_xlpm.pad,_xlpm.pad_value, _xlfn.LET(_xlpm.o, IF(_xlpm.pad&gt;0, LICENSE!_PAD(_xlpm.image, _xlpm.pad, _xlpm.pad_value), _xlpm.image),  _xlpm.d, _xlpm.filter_size,  _xlpm.s, _xlpm.stride, _xlpm.h, ROWS(_xlpm.o),  _xlpm.w, COLUMNS(_xlpm.o), _xlpm.hs, _xlfn.FLOOR.MATH((_xlpm.h-_xlpm.d)/_xlpm.s+1), _xlpm.ws, _xlfn.FLOOR.MATH((_xlpm.w-_xlpm.d)/_xlpm.s+1),  _xlpm.is, _xlfn.TOROW(_xlfn.MAKEARRAY(_xlpm.hs,_xlpm.ws, _xlfn.LAMBDA(_xlpm.y,_xlpm.x,_xlpm.s*(_xlpm.y-1)))),  _xlpm.js, _xlfn.TOROW(_xlfn.MAKEARRAY(_xlpm.hs,_xlpm.ws, _xlfn.LAMBDA(_xlpm.y,_xlpm.x,_xlpm.s*(_xlpm.x-1)))),  _xlpm.us, _xlfn.TOROW(_xlfn.MAKEARRAY(_xlpm.d,_xlpm.d, _xlfn.LAMBDA(_xlpm.y,_xlpm.x,_xlpm.y-1))),  _xlpm.vs, _xlfn.TOROW(_xlfn.MAKEARRAY(_xlpm.d,_xlpm.d, _xlfn.LAMBDA(_xlpm.y,_xlpm.x,_xlpm.x-1))),  _xlfn.MAKEARRAY(_xlpm.d*_xlpm.d, _xlpm.hs*_xlpm.ws, _xlfn.LAMBDA(_xlpm.k,_xlpm.p,  _xlfn.LET(  _xlpm.i,INDEX(_xlpm.is, _xlpm.p), _xlpm.j, INDEX(_xlpm.js, _xlpm.p),  _xlpm.u,INDEX(_xlpm.us, _xlpm.k), _xlpm.v,INDEX(_xlpm.vs, _xlpm.k),  _xlpm.r, 1+_xlpm.i+_xlpm.u, _xlpm.c, 1+_xlpm.j+_xlpm.v,  INDEX(_xlpm.o,_xlpm.r,_xlpm.c))))))</definedName>
    <definedName name="IM2COL">_xlfn.LAMBDA(_xlpm.image,_xlpm.filter_size,_xlpm.stride,_xlpm.pad,_xlpm.pad_value, _xlfn.LET(_xlpm.o, IF(_xlpm.pad&gt;0, _PAD(_xlpm.image, _xlpm.pad, _xlpm.pad_value), _xlpm.image),  _xlpm.d, _xlpm.filter_size,  _xlpm.s, _xlpm.stride, _xlpm.h, ROWS(_xlpm.o),  _xlpm.w, COLUMNS(_xlpm.o), _xlpm.hs, _xlfn.FLOOR.MATH((_xlpm.h-_xlpm.d)/_xlpm.s+1), _xlpm.ws, _xlfn.FLOOR.MATH((_xlpm.w-_xlpm.d)/_xlpm.s+1),  _xlpm.is, _xlfn.TOROW(_xlfn.MAKEARRAY(_xlpm.hs,_xlpm.ws, _xlfn.LAMBDA(_xlpm.y,_xlpm.x,_xlpm.s*(_xlpm.y-1)))),  _xlpm.js, _xlfn.TOROW(_xlfn.MAKEARRAY(_xlpm.hs,_xlpm.ws, _xlfn.LAMBDA(_xlpm.y,_xlpm.x,_xlpm.s*(_xlpm.x-1)))),  _xlpm.us, _xlfn.TOROW(_xlfn.MAKEARRAY(_xlpm.d,_xlpm.d, _xlfn.LAMBDA(_xlpm.y,_xlpm.x,_xlpm.y-1))),  _xlpm.vs, _xlfn.TOROW(_xlfn.MAKEARRAY(_xlpm.d,_xlpm.d, _xlfn.LAMBDA(_xlpm.y,_xlpm.x,_xlpm.x-1))),  _xlfn.MAKEARRAY(_xlpm.d*_xlpm.d, _xlpm.hs*_xlpm.ws, _xlfn.LAMBDA(_xlpm.k,_xlpm.p,  _xlfn.LET(  _xlpm.i,INDEX(_xlpm.is, _xlpm.p), _xlpm.j, INDEX(_xlpm.js, _xlpm.p),  _xlpm.u,INDEX(_xlpm.us, _xlpm.k), _xlpm.v,INDEX(_xlpm.vs, _xlpm.k),  _xlpm.r, 1+_xlpm.i+_xlpm.u, _xlpm.c, 1+_xlpm.j+_xlpm.v,  INDEX(_xlpm.o,_xlpm.r,_xlpm.c))))))</definedName>
    <definedName name="SOFTMAX">_xlfn.LAMBDA(_xlpm.x, _xlfn.LET(_xlpm.s,  SUM(EXP(_xlpm.x)), EXP(_xlpm.x) / _xlpm.s))</definedName>
    <definedName name="SXY">_xlfn.LAMBDA(_xlpm.a,_xlpm.symbols,_xlpm.d, _xlfn.LET( _xlpm.is, _xlfn.SEQUENCE(COLUMNS(_xlpm.a)), _xlpm.N, 2*_xlpm.d+1, _xlfn.REDUCE("",_xlpm.is, _xlfn.LAMBDA(_xlpm.v,_xlpm.i, _xlfn.LET(_xlpm.xi, INDEX(_xlpm.a,1,_xlpm.i),_xlpm.yi,INDEX(_xlpm.a,2,_xlpm.i),_xlpm.s,INDEX(_xlpm.symbols,1,_xlpm.i), _xlpm.m, _xlfn.MAKEARRAY(_xlpm.N,_xlpm.N,_xlfn.LAMBDA(_xlpm.y,_xlpm.x,IF(AND(_xlpm.xi+1=_xlpm.x-_xlpm.d,_xlpm.yi=(_xlpm.N-_xlpm.y-_xlpm.d)),_xlpm.s,""))), _xlpm.v &amp; _xlpm.m)))))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8" i="2" l="1"/>
  <c r="A283" i="2" l="1"/>
  <c r="Q347" i="2" l="1" a="1"/>
  <c r="AI363" i="2" s="1" a="1"/>
  <c r="AI363" i="2" s="1"/>
  <c r="Q323" i="2" a="1"/>
  <c r="Q323" i="2" s="1"/>
  <c r="AI323" i="2" s="1" a="1"/>
  <c r="AI323" i="2" s="1"/>
  <c r="Q299" i="2" a="1"/>
  <c r="Q299" i="2" s="1"/>
  <c r="AI299" i="2" s="1" a="1"/>
  <c r="AI299" i="2" s="1"/>
  <c r="A246" i="2"/>
  <c r="A125" i="2"/>
  <c r="A85" i="2"/>
  <c r="A33" i="2"/>
  <c r="A13" i="2"/>
  <c r="B4" i="2" a="1"/>
  <c r="C10" i="2" s="1"/>
  <c r="Q205" i="2" a="1"/>
  <c r="Q181" i="2" a="1"/>
  <c r="Q154" i="2" a="1"/>
  <c r="Q112" i="2" a="1"/>
  <c r="Q112" i="2" s="1"/>
  <c r="AI118" i="2" s="1" a="1"/>
  <c r="Q107" i="2" a="1"/>
  <c r="Q107" i="2" s="1"/>
  <c r="AC108" i="2" s="1" a="1"/>
  <c r="Q102" i="2" a="1"/>
  <c r="Q102" i="2" s="1"/>
  <c r="AI102" i="2" s="1" a="1"/>
  <c r="AI102" i="2" s="1"/>
  <c r="Q78" i="2" a="1"/>
  <c r="Q78" i="2" s="1"/>
  <c r="Q73" i="2" a="1"/>
  <c r="Q73" i="2" s="1"/>
  <c r="Q68" i="2" a="1"/>
  <c r="Q68" i="2" s="1"/>
  <c r="D8" i="2" a="1"/>
  <c r="D10" i="2" a="1"/>
  <c r="D9" i="2" a="1"/>
  <c r="D6" i="2" a="1"/>
  <c r="D5" i="2" a="1"/>
  <c r="D7" i="2" a="1"/>
  <c r="D10" i="2" l="1"/>
  <c r="AC329" i="2" a="1"/>
  <c r="AC329" i="2" s="1"/>
  <c r="AI329" i="2" s="1" a="1"/>
  <c r="AI329" i="2" s="1"/>
  <c r="AQ329" i="2" s="1" a="1"/>
  <c r="AI339" i="2" a="1"/>
  <c r="AI339" i="2" s="1"/>
  <c r="AC305" i="2" a="1"/>
  <c r="AC305" i="2" s="1"/>
  <c r="AI305" i="2" s="1" a="1"/>
  <c r="AI305" i="2" s="1"/>
  <c r="AQ305" i="2" s="1" a="1"/>
  <c r="Q347" i="2"/>
  <c r="AI347" i="2" s="1" a="1"/>
  <c r="AI347" i="2" s="1"/>
  <c r="AI315" i="2" a="1"/>
  <c r="AI315" i="2" s="1"/>
  <c r="AC353" i="2" a="1"/>
  <c r="AC353" i="2" s="1"/>
  <c r="D9" i="2"/>
  <c r="D7" i="2"/>
  <c r="D8" i="2"/>
  <c r="D5" i="2"/>
  <c r="D6" i="2"/>
  <c r="C9" i="2"/>
  <c r="C8" i="2"/>
  <c r="C7" i="2"/>
  <c r="C6" i="2"/>
  <c r="C5" i="2"/>
  <c r="B4" i="2"/>
  <c r="AI221" i="2" a="1"/>
  <c r="AC211" i="2" a="1"/>
  <c r="Q205" i="2"/>
  <c r="AI205" i="2" s="1" a="1"/>
  <c r="AI205" i="2" s="1"/>
  <c r="AI197" i="2" a="1"/>
  <c r="AC187" i="2" a="1"/>
  <c r="Q181" i="2"/>
  <c r="AI181" i="2" s="1" a="1"/>
  <c r="AI181" i="2" s="1"/>
  <c r="AI170" i="2" a="1"/>
  <c r="AC160" i="2" a="1"/>
  <c r="Q154" i="2"/>
  <c r="AI154" i="2" s="1" a="1"/>
  <c r="AI154" i="2" s="1"/>
  <c r="AI118" i="2"/>
  <c r="AC108" i="2"/>
  <c r="AI108" i="2" s="1" a="1"/>
  <c r="D4" i="2" a="1"/>
  <c r="AI353" i="2" l="1" a="1"/>
  <c r="AI353" i="2" s="1"/>
  <c r="AQ353" i="2" s="1" a="1"/>
  <c r="BA353" i="2" s="1" a="1"/>
  <c r="BA353" i="2" s="1"/>
  <c r="BC305" i="2" a="1"/>
  <c r="BC305" i="2" s="1"/>
  <c r="BB305" i="2" a="1"/>
  <c r="BB305" i="2" s="1"/>
  <c r="AQ305" i="2"/>
  <c r="AY305" i="2" s="1" a="1"/>
  <c r="AY305" i="2" s="1"/>
  <c r="BD305" i="2" a="1"/>
  <c r="BD305" i="2" s="1"/>
  <c r="AZ305" i="2" a="1"/>
  <c r="AZ305" i="2" s="1"/>
  <c r="BA305" i="2" a="1"/>
  <c r="BA305" i="2" s="1"/>
  <c r="AQ329" i="2"/>
  <c r="AY329" i="2" s="1" a="1"/>
  <c r="AY329" i="2" s="1"/>
  <c r="BB329" i="2" a="1"/>
  <c r="BB329" i="2" s="1"/>
  <c r="BA329" i="2" a="1"/>
  <c r="BA329" i="2" s="1"/>
  <c r="BD329" i="2" a="1"/>
  <c r="BD329" i="2" s="1"/>
  <c r="AZ329" i="2" a="1"/>
  <c r="AZ329" i="2" s="1"/>
  <c r="BC329" i="2" a="1"/>
  <c r="BC329" i="2" s="1"/>
  <c r="D4" i="2"/>
  <c r="C4" i="2"/>
  <c r="AI221" i="2"/>
  <c r="AC211" i="2"/>
  <c r="AI211" i="2" s="1" a="1"/>
  <c r="AI197" i="2"/>
  <c r="AC187" i="2"/>
  <c r="AI187" i="2" s="1" a="1"/>
  <c r="AI170" i="2"/>
  <c r="AC160" i="2"/>
  <c r="AI160" i="2" s="1" a="1"/>
  <c r="AI108" i="2"/>
  <c r="AQ108" i="2" s="1" a="1"/>
  <c r="BB353" i="2" l="1" a="1"/>
  <c r="BB353" i="2" s="1"/>
  <c r="AQ353" i="2"/>
  <c r="AY353" i="2" s="1" a="1"/>
  <c r="AY353" i="2" s="1"/>
  <c r="AY339" i="2" a="1"/>
  <c r="AY339" i="2" s="1"/>
  <c r="Q366" i="2" s="1" a="1"/>
  <c r="Q366" i="2" s="1"/>
  <c r="BC353" i="2" a="1"/>
  <c r="BC353" i="2" s="1"/>
  <c r="AY315" i="2" a="1"/>
  <c r="AY315" i="2" s="1"/>
  <c r="Q362" i="2" s="1" a="1"/>
  <c r="Q362" i="2" s="1"/>
  <c r="BD353" i="2" a="1"/>
  <c r="BD353" i="2" s="1"/>
  <c r="AZ353" i="2" a="1"/>
  <c r="AZ353" i="2" s="1"/>
  <c r="AI211" i="2"/>
  <c r="AQ211" i="2" s="1" a="1"/>
  <c r="AI187" i="2"/>
  <c r="AQ187" i="2" s="1" a="1"/>
  <c r="AI160" i="2"/>
  <c r="AQ160" i="2" s="1" a="1"/>
  <c r="AQ108" i="2"/>
  <c r="AY108" i="2" s="1" a="1"/>
  <c r="AY108" i="2" s="1"/>
  <c r="BB108" i="2" a="1"/>
  <c r="BB108" i="2" s="1"/>
  <c r="BA108" i="2" a="1"/>
  <c r="BA108" i="2" s="1"/>
  <c r="BC108" i="2" a="1"/>
  <c r="BC108" i="2" s="1"/>
  <c r="AZ108" i="2" a="1"/>
  <c r="AZ108" i="2" s="1"/>
  <c r="BD108" i="2" a="1"/>
  <c r="BD108" i="2" s="1"/>
  <c r="AY363" i="2" l="1" a="1"/>
  <c r="AY363" i="2" s="1"/>
  <c r="Q370" i="2" s="1" a="1"/>
  <c r="Q370" i="2" s="1"/>
  <c r="Q379" i="2" s="1" a="1"/>
  <c r="Q379" i="2" s="1"/>
  <c r="AQ211" i="2"/>
  <c r="AY211" i="2" s="1" a="1"/>
  <c r="AY211" i="2" s="1"/>
  <c r="AZ211" i="2" a="1"/>
  <c r="AZ211" i="2" s="1"/>
  <c r="BA211" i="2" a="1"/>
  <c r="BA211" i="2" s="1"/>
  <c r="BB211" i="2" a="1"/>
  <c r="BB211" i="2" s="1"/>
  <c r="BC211" i="2" a="1"/>
  <c r="BC211" i="2" s="1"/>
  <c r="BD211" i="2" a="1"/>
  <c r="BD211" i="2" s="1"/>
  <c r="AQ187" i="2"/>
  <c r="AY187" i="2" s="1" a="1"/>
  <c r="AY187" i="2" s="1"/>
  <c r="AZ187" i="2" a="1"/>
  <c r="AZ187" i="2" s="1"/>
  <c r="BA187" i="2" a="1"/>
  <c r="BA187" i="2" s="1"/>
  <c r="BC187" i="2" a="1"/>
  <c r="BC187" i="2" s="1"/>
  <c r="BB187" i="2" a="1"/>
  <c r="BB187" i="2" s="1"/>
  <c r="BD187" i="2" a="1"/>
  <c r="BD187" i="2" s="1"/>
  <c r="AQ160" i="2"/>
  <c r="AY160" i="2" s="1" a="1"/>
  <c r="AY160" i="2" s="1"/>
  <c r="AZ160" i="2" a="1"/>
  <c r="AZ160" i="2" s="1"/>
  <c r="BB160" i="2" a="1"/>
  <c r="BB160" i="2" s="1"/>
  <c r="BC160" i="2" a="1"/>
  <c r="BC160" i="2" s="1"/>
  <c r="BD160" i="2" a="1"/>
  <c r="BD160" i="2" s="1"/>
  <c r="BA160" i="2" a="1"/>
  <c r="BA160" i="2" s="1"/>
  <c r="AY118" i="2" a="1"/>
  <c r="AY118" i="2" s="1"/>
  <c r="AY170" i="2" l="1" a="1"/>
  <c r="AY221" i="2" a="1"/>
  <c r="AY197" i="2" a="1"/>
  <c r="AY170" i="2" l="1"/>
  <c r="Q220" i="2" a="1"/>
  <c r="Q220" i="2" s="1"/>
  <c r="AY221" i="2"/>
  <c r="Q228" i="2" s="1" a="1"/>
  <c r="Q228" i="2" s="1"/>
  <c r="AY197" i="2"/>
  <c r="Q224" i="2" s="1" a="1"/>
  <c r="Q224" i="2" s="1"/>
  <c r="T255" i="2" l="1" a="1"/>
  <c r="T255" i="2" l="1"/>
  <c r="T272" i="2" s="1" a="1"/>
  <c r="T27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<sst xmlns="http://schemas.openxmlformats.org/spreadsheetml/2006/main" count="543" uniqueCount="51">
  <si>
    <t>## QKV Linear Projection</t>
  </si>
  <si>
    <t>X</t>
  </si>
  <si>
    <t>↓</t>
  </si>
  <si>
    <t>→</t>
  </si>
  <si>
    <t>Q</t>
  </si>
  <si>
    <r>
      <rPr>
        <sz val="12"/>
        <color theme="1"/>
        <rFont val="Aptos Narrow (Body)"/>
      </rPr>
      <t>W</t>
    </r>
    <r>
      <rPr>
        <vertAlign val="subscript"/>
        <sz val="12"/>
        <color theme="1"/>
        <rFont val="Aptos Narrow"/>
        <family val="2"/>
        <scheme val="minor"/>
      </rPr>
      <t>Q</t>
    </r>
  </si>
  <si>
    <t>K</t>
  </si>
  <si>
    <t>V</t>
  </si>
  <si>
    <r>
      <rPr>
        <sz val="12"/>
        <color theme="1"/>
        <rFont val="Aptos Narrow (Body)"/>
      </rPr>
      <t>W</t>
    </r>
    <r>
      <rPr>
        <vertAlign val="subscript"/>
        <sz val="12"/>
        <color theme="1"/>
        <rFont val="Aptos Narrow"/>
        <family val="2"/>
        <scheme val="minor"/>
      </rPr>
      <t>K</t>
    </r>
  </si>
  <si>
    <r>
      <rPr>
        <sz val="12"/>
        <color theme="1"/>
        <rFont val="Aptos Narrow (Body)"/>
      </rPr>
      <t>W</t>
    </r>
    <r>
      <rPr>
        <vertAlign val="subscript"/>
        <sz val="12"/>
        <color theme="1"/>
        <rFont val="Aptos Narrow"/>
        <family val="2"/>
        <scheme val="minor"/>
      </rPr>
      <t>V</t>
    </r>
  </si>
  <si>
    <t>Query</t>
  </si>
  <si>
    <t>Key</t>
  </si>
  <si>
    <t>Value</t>
  </si>
  <si>
    <t>## Scaled Product Dot-Product Attention (SDPA)</t>
  </si>
  <si>
    <t>Head 2</t>
  </si>
  <si>
    <t>## Final Output Layer</t>
  </si>
  <si>
    <t>Head 1</t>
  </si>
  <si>
    <t>Head</t>
  </si>
  <si>
    <t>O</t>
  </si>
  <si>
    <r>
      <rPr>
        <sz val="12"/>
        <color theme="1"/>
        <rFont val="Aptos Narrow (Body)"/>
      </rPr>
      <t>W</t>
    </r>
    <r>
      <rPr>
        <vertAlign val="subscript"/>
        <sz val="12"/>
        <color theme="1"/>
        <rFont val="Aptos Narrow"/>
        <family val="2"/>
        <scheme val="minor"/>
      </rPr>
      <t>O</t>
    </r>
  </si>
  <si>
    <r>
      <t>D</t>
    </r>
    <r>
      <rPr>
        <b/>
        <vertAlign val="subscript"/>
        <sz val="12"/>
        <color theme="1"/>
        <rFont val="Courier New"/>
        <family val="3"/>
      </rPr>
      <t>k</t>
    </r>
  </si>
  <si>
    <r>
      <t>d</t>
    </r>
    <r>
      <rPr>
        <b/>
        <vertAlign val="subscript"/>
        <sz val="12"/>
        <color theme="1"/>
        <rFont val="Courier New"/>
        <family val="3"/>
      </rPr>
      <t>k</t>
    </r>
  </si>
  <si>
    <t>n</t>
  </si>
  <si>
    <r>
      <t>d</t>
    </r>
    <r>
      <rPr>
        <b/>
        <vertAlign val="subscript"/>
        <sz val="12"/>
        <color theme="1"/>
        <rFont val="Courier New"/>
        <family val="3"/>
      </rPr>
      <t>model</t>
    </r>
  </si>
  <si>
    <t>Table of Content</t>
  </si>
  <si>
    <t>Attention</t>
  </si>
  <si>
    <t># Scaled Dot-Product Attention</t>
  </si>
  <si>
    <t>https://arxiv.org/abs/1706.03762</t>
  </si>
  <si>
    <t>Attention Is All You Need</t>
  </si>
  <si>
    <t>Ashish Vaswani, Noam Shazeer, Niki Parmar, Jakob Uszkoreit, Llion Jones, Aidan N. Gomez, Lukasz Kaiser, Illia Polosukhin</t>
  </si>
  <si>
    <t># Attention is All You Need</t>
  </si>
  <si>
    <t>Head 3</t>
  </si>
  <si>
    <t>## Multi-Head Attention</t>
  </si>
  <si>
    <t># Complete Attention Layer</t>
  </si>
  <si>
    <t>Foundation AI Seminar by Prof. Tom Yeh</t>
  </si>
  <si>
    <t>License &amp; Usage Terms</t>
  </si>
  <si>
    <t>© 2026 Tom Yeh. All rights reserved.</t>
  </si>
  <si>
    <t>This spreadsheet is part of the AI by Hand Academy Membership and is licensed, not sold, to authorized subscribers for personal or internal use only.</t>
  </si>
  <si>
    <t>Permitted Use</t>
  </si>
  <si>
    <t>Authorized users may study, reproduce, and adapt the formulas, logic, or structural ideas contained in this spreadsheet for learning, research, experimentation, and internal development.</t>
  </si>
  <si>
    <t>Authorized users may implement those ideas within their own internal systems or codebases (e.g., PyTorch, JAX, TensorFlow, or other frameworks).</t>
  </si>
  <si>
    <t>Prohibited Use</t>
  </si>
  <si>
    <t>You may not copy, share, publish, redistribute, sublicense, sell, or make this spreadsheet (or substantially similar derivatives) available to any third party.</t>
  </si>
  <si>
    <t>You may not publicly post the spreadsheet or its contents, in whole or in part, in any form.</t>
  </si>
  <si>
    <t>You may not use this material or derivative works as part of any commercial product, service, consulting deliverable, paid course, or toolkit without obtaining separate written permission or a commercial-use license from Tom Yeh.</t>
  </si>
  <si>
    <t>Attribution</t>
  </si>
  <si>
    <t>Any public-facing derivative work (including publications, presentations, blog posts, documentation, or open-source releases) based on these materials must include clear attribution to: Prof. Tom Yeh, AI by Hand.</t>
  </si>
  <si>
    <t>Ownership</t>
  </si>
  <si>
    <t>All rights, title, and interest in the original materials remain with Tom Yeh. This license does not grant ownership or transfer of intellectual property.</t>
  </si>
  <si>
    <t>Acceptance</t>
  </si>
  <si>
    <t>Use of this material signifies your acceptance of these License &amp; Usage Terms. Violation of these terms may result in termination of access without refund.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</si>
</sst>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0"/>
      <color theme="0"/>
      <name val="Aptos Narrow"/>
      <family val="2"/>
      <scheme val="minor"/>
    </font>
    <font>
      <b/>
      <sz val="12"/>
      <color theme="1"/>
      <name val="Courier New"/>
      <family val="3"/>
    </font>
    <font>
      <sz val="12"/>
      <color theme="1"/>
      <name val="Arial"/>
      <family val="2"/>
    </font>
    <font>
      <sz val="12"/>
      <color rgb="FF1F1F1F"/>
      <name val="Arial"/>
      <family val="2"/>
    </font>
    <font>
      <vertAlign val="subscript"/>
      <sz val="12"/>
      <color theme="1"/>
      <name val="Aptos Narrow"/>
      <family val="2"/>
      <scheme val="minor"/>
    </font>
    <font>
      <sz val="12"/>
      <color theme="1"/>
      <name val="Aptos Narrow (Body)"/>
    </font>
    <font>
      <sz val="28"/>
      <color theme="0"/>
      <name val="Aptos Narrow"/>
      <family val="2"/>
      <scheme val="minor"/>
    </font>
    <font>
      <b/>
      <vertAlign val="subscript"/>
      <sz val="12"/>
      <color theme="1"/>
      <name val="Courier New"/>
      <family val="3"/>
    </font>
    <font>
      <u/>
      <sz val="12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48"/>
      <color theme="0"/>
      <name val="Aptos Narrow"/>
      <family val="2"/>
      <scheme val="minor"/>
    </font>
    <font>
      <sz val="48"/>
      <color theme="1"/>
      <name val="Aptos Narrow"/>
      <family val="2"/>
      <scheme val="minor"/>
    </font>
    <font>
      <b/>
      <sz val="18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name val="Aptos Narrow"/>
      <scheme val="minor"/>
    </font>
    <font>
      <i/>
      <sz val="13.5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5">
    <xf numFmtId="0" fontId="0" fillId="0" borderId="0" xfId="0"/>
    <xf numFmtId="0" fontId="2" fillId="2" borderId="0" xfId="0" applyFont="1" applyFill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6" borderId="0" xfId="0" applyFont="1" applyFill="1"/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0" fillId="0" borderId="0" xfId="1"/>
    <xf numFmtId="0" fontId="11" fillId="0" borderId="0" xfId="0" applyFont="1"/>
    <xf numFmtId="0" fontId="10" fillId="0" borderId="0" xfId="1" applyAlignment="1">
      <alignment horizontal="center"/>
    </xf>
    <xf numFmtId="0" fontId="12" fillId="8" borderId="0" xfId="0" applyFont="1" applyFill="1"/>
    <xf numFmtId="0" fontId="13" fillId="8" borderId="0" xfId="0" applyFont="1" applyFill="1"/>
    <xf numFmtId="0" fontId="13" fillId="8" borderId="0" xfId="0" applyFont="1" applyFill="1" applyAlignment="1">
      <alignment horizontal="center" vertical="center" shrinkToFit="1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 shrinkToFit="1"/>
    </xf>
    <xf numFmtId="0" fontId="16" fillId="0" borderId="0" xfId="0" applyFont="1"/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33</xdr:row>
      <xdr:rowOff>177800</xdr:rowOff>
    </xdr:from>
    <xdr:to>
      <xdr:col>21</xdr:col>
      <xdr:colOff>317500</xdr:colOff>
      <xdr:row>43</xdr:row>
      <xdr:rowOff>214085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5B984B-C159-3496-9105-6AE5AB6F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" y="16243300"/>
          <a:ext cx="7772400" cy="3084285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342900</xdr:colOff>
      <xdr:row>48</xdr:row>
      <xdr:rowOff>165100</xdr:rowOff>
    </xdr:from>
    <xdr:to>
      <xdr:col>22</xdr:col>
      <xdr:colOff>12700</xdr:colOff>
      <xdr:row>51</xdr:row>
      <xdr:rowOff>74385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24B503F-5213-B14E-9224-21E6C9B25B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3294"/>
        <a:stretch>
          <a:fillRect/>
        </a:stretch>
      </xdr:blipFill>
      <xdr:spPr>
        <a:xfrm>
          <a:off x="342900" y="20840700"/>
          <a:ext cx="7772400" cy="823685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28</xdr:col>
      <xdr:colOff>63500</xdr:colOff>
      <xdr:row>87</xdr:row>
      <xdr:rowOff>50800</xdr:rowOff>
    </xdr:from>
    <xdr:to>
      <xdr:col>49</xdr:col>
      <xdr:colOff>101600</xdr:colOff>
      <xdr:row>89</xdr:row>
      <xdr:rowOff>264885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423447D2-D1F9-EC42-BB17-0FBA134731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3294"/>
        <a:stretch>
          <a:fillRect/>
        </a:stretch>
      </xdr:blipFill>
      <xdr:spPr>
        <a:xfrm>
          <a:off x="10375900" y="34480500"/>
          <a:ext cx="7772400" cy="823685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190500</xdr:colOff>
      <xdr:row>125</xdr:row>
      <xdr:rowOff>63500</xdr:rowOff>
    </xdr:from>
    <xdr:to>
      <xdr:col>22</xdr:col>
      <xdr:colOff>228600</xdr:colOff>
      <xdr:row>137</xdr:row>
      <xdr:rowOff>278002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84179F4-6E7D-C4CA-2665-F288B1DB5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800" y="46113700"/>
          <a:ext cx="7772400" cy="3872102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41</xdr:col>
      <xdr:colOff>190500</xdr:colOff>
      <xdr:row>91</xdr:row>
      <xdr:rowOff>114300</xdr:rowOff>
    </xdr:from>
    <xdr:to>
      <xdr:col>49</xdr:col>
      <xdr:colOff>106026</xdr:colOff>
      <xdr:row>102</xdr:row>
      <xdr:rowOff>292100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A11CFF6F-4067-77C1-0D56-2A283EC31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90800" y="35763200"/>
          <a:ext cx="2861926" cy="3530600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355600</xdr:colOff>
      <xdr:row>52</xdr:row>
      <xdr:rowOff>76200</xdr:rowOff>
    </xdr:from>
    <xdr:to>
      <xdr:col>8</xdr:col>
      <xdr:colOff>271126</xdr:colOff>
      <xdr:row>63</xdr:row>
      <xdr:rowOff>254000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5863F818-6196-D246-B04A-68CD5E07C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5600" y="21971000"/>
          <a:ext cx="2861926" cy="3530600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9</xdr:col>
      <xdr:colOff>63500</xdr:colOff>
      <xdr:row>17</xdr:row>
      <xdr:rowOff>12700</xdr:rowOff>
    </xdr:from>
    <xdr:to>
      <xdr:col>16</xdr:col>
      <xdr:colOff>358932</xdr:colOff>
      <xdr:row>30</xdr:row>
      <xdr:rowOff>76200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EC41782A-5186-7185-4002-5B080224E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78200" y="11036300"/>
          <a:ext cx="2873532" cy="4025900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24</xdr:col>
      <xdr:colOff>296333</xdr:colOff>
      <xdr:row>126</xdr:row>
      <xdr:rowOff>84666</xdr:rowOff>
    </xdr:from>
    <xdr:to>
      <xdr:col>36</xdr:col>
      <xdr:colOff>241299</xdr:colOff>
      <xdr:row>137</xdr:row>
      <xdr:rowOff>110067</xdr:rowOff>
    </xdr:to>
    <xdr:pic>
      <xdr:nvPicPr>
        <xdr:cNvPr id="2" name="Picture 1" descr="multihead">
          <a:extLst>
            <a:ext uri="{FF2B5EF4-FFF2-40B4-BE49-F238E27FC236}">
              <a16:creationId xmlns:a16="http://schemas.microsoft.com/office/drawing/2014/main" id="{5169957E-C3BF-785E-6019-619013E6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2333" y="38396333"/>
          <a:ext cx="4262966" cy="3285067"/>
        </a:xfrm>
        <a:prstGeom prst="rect">
          <a:avLst/>
        </a:prstGeom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12</xdr:col>
      <xdr:colOff>304799</xdr:colOff>
      <xdr:row>229</xdr:row>
      <xdr:rowOff>25400</xdr:rowOff>
    </xdr:to>
    <xdr:pic>
      <xdr:nvPicPr>
        <xdr:cNvPr id="5" name="Picture 4" descr="multihead">
          <a:extLst>
            <a:ext uri="{FF2B5EF4-FFF2-40B4-BE49-F238E27FC236}">
              <a16:creationId xmlns:a16="http://schemas.microsoft.com/office/drawing/2014/main" id="{0EFE92CC-B1EA-804E-ABC0-8BD55ECC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65574333"/>
          <a:ext cx="4262966" cy="3285067"/>
        </a:xfrm>
        <a:prstGeom prst="rect">
          <a:avLst/>
        </a:prstGeom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249</xdr:row>
      <xdr:rowOff>0</xdr:rowOff>
    </xdr:from>
    <xdr:to>
      <xdr:col>14</xdr:col>
      <xdr:colOff>304799</xdr:colOff>
      <xdr:row>260</xdr:row>
      <xdr:rowOff>25400</xdr:rowOff>
    </xdr:to>
    <xdr:pic>
      <xdr:nvPicPr>
        <xdr:cNvPr id="6" name="Picture 5" descr="multihead">
          <a:extLst>
            <a:ext uri="{FF2B5EF4-FFF2-40B4-BE49-F238E27FC236}">
              <a16:creationId xmlns:a16="http://schemas.microsoft.com/office/drawing/2014/main" id="{C2B0305C-A99E-6744-ABC6-8165EB9D9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0" y="74803000"/>
          <a:ext cx="4262966" cy="3285067"/>
        </a:xfrm>
        <a:prstGeom prst="rect">
          <a:avLst/>
        </a:prstGeom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rxiv.org/abs/1706.03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2BC05-23ED-0247-824D-0C2CFB01EE4C}">
  <sheetPr>
    <pageSetUpPr fitToPage="1"/>
  </sheetPr>
  <dimension ref="A1:BD386"/>
  <sheetViews>
    <sheetView tabSelected="1" topLeftCell="A33" zoomScale="97" zoomScaleNormal="97" workbookViewId="0">
      <selection activeCell="A48" sqref="A48"/>
    </sheetView>
  </sheetViews>
  <sheetFormatPr baseColWidth="10" defaultColWidth="4.83203125" defaultRowHeight="24" customHeight="1" x14ac:dyDescent="0.2"/>
  <cols>
    <col min="4" max="4" width="4.83203125" customWidth="1"/>
    <col min="18" max="18" width="4.83203125" customWidth="1"/>
    <col min="31" max="31" width="4.83203125" customWidth="1"/>
    <col min="50" max="50" width="4.83203125" customWidth="1"/>
  </cols>
  <sheetData>
    <row r="1" spans="1:36" s="45" customFormat="1" ht="63" x14ac:dyDescent="0.75">
      <c r="A1" s="44" t="s">
        <v>25</v>
      </c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</row>
    <row r="2" spans="1:36" x14ac:dyDescent="0.3">
      <c r="A2" s="50" t="s">
        <v>34</v>
      </c>
    </row>
    <row r="3" spans="1:36" s="48" customFormat="1" ht="24" customHeight="1" x14ac:dyDescent="0.3">
      <c r="A3" s="47" t="s">
        <v>24</v>
      </c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1:36" ht="24" customHeight="1" x14ac:dyDescent="0.2">
      <c r="B4" s="42" t="str" cm="1">
        <f t="array" ref="B4:B10">_xlfn._xlws.FILTER("A" &amp; ROW(A:A), LEFT(A:A,1)="#")</f>
        <v>A12</v>
      </c>
      <c r="C4" s="43" t="str">
        <f t="shared" ref="C4:C10" si="0">HYPERLINK("#"&amp;B4, _xlfn.UNICHAR(128279))</f>
        <v>🔗</v>
      </c>
      <c r="D4" t="str" cm="1">
        <f t="array" aca="1" ref="D4" ca="1">_xlfn.LET(
  _xlpm.n, INDIRECT(B4),
  _xlpm.indent, 9,
  _xlpm.k, LEN(_xlpm.n) - LEN(SUBSTITUTE(_xlpm.n,"#","")),
  IF(_xlpm.k&gt;=2, REPT(" ", _xlpm.indent*(_xlpm.k-1)) &amp; _xlpm.n, _xlpm.n)
)</f>
        <v># Attention is All You Need</v>
      </c>
    </row>
    <row r="5" spans="1:36" ht="24" customHeight="1" x14ac:dyDescent="0.2">
      <c r="B5" s="42" t="str">
        <v>A32</v>
      </c>
      <c r="C5" s="43" t="str">
        <f t="shared" si="0"/>
        <v>🔗</v>
      </c>
      <c r="D5" t="str" cm="1">
        <f t="array" aca="1" ref="D5" ca="1">_xlfn.LET(
  _xlpm.n, INDIRECT(B5),
  _xlpm.indent, 9,
  _xlpm.k, LEN(_xlpm.n) - LEN(SUBSTITUTE(_xlpm.n,"#","")),
  IF(_xlpm.k&gt;=2, REPT(" ", _xlpm.indent*(_xlpm.k-1)) &amp; _xlpm.n, _xlpm.n)
)</f>
        <v># Scaled Dot-Product Attention</v>
      </c>
    </row>
    <row r="6" spans="1:36" ht="24" customHeight="1" x14ac:dyDescent="0.2">
      <c r="B6" s="42" t="str">
        <v>A47</v>
      </c>
      <c r="C6" s="43" t="str">
        <f t="shared" si="0"/>
        <v>🔗</v>
      </c>
      <c r="D6" t="str" cm="1">
        <f t="array" aca="1" ref="D6" ca="1">_xlfn.LET(
  _xlpm.n, INDIRECT(B6),
  _xlpm.indent, 9,
  _xlpm.k, LEN(_xlpm.n) - LEN(SUBSTITUTE(_xlpm.n,"#","")),
  IF(_xlpm.k&gt;=2, REPT(" ", _xlpm.indent*(_xlpm.k-1)) &amp; _xlpm.n, _xlpm.n)
)</f>
        <v xml:space="preserve">         ## QKV Linear Projection</v>
      </c>
    </row>
    <row r="7" spans="1:36" ht="24" customHeight="1" x14ac:dyDescent="0.2">
      <c r="B7" s="42" t="str">
        <v>A84</v>
      </c>
      <c r="C7" s="43" t="str">
        <f t="shared" si="0"/>
        <v>🔗</v>
      </c>
      <c r="D7" t="str" cm="1">
        <f t="array" aca="1" ref="D7" ca="1">_xlfn.LET(
  _xlpm.n, INDIRECT(B7),
  _xlpm.indent, 9,
  _xlpm.k, LEN(_xlpm.n) - LEN(SUBSTITUTE(_xlpm.n,"#","")),
  IF(_xlpm.k&gt;=2, REPT(" ", _xlpm.indent*(_xlpm.k-1)) &amp; _xlpm.n, _xlpm.n)
)</f>
        <v xml:space="preserve">         ## Scaled Product Dot-Product Attention (SDPA)</v>
      </c>
    </row>
    <row r="8" spans="1:36" ht="24" customHeight="1" x14ac:dyDescent="0.2">
      <c r="B8" s="42" t="str">
        <v>A124</v>
      </c>
      <c r="C8" s="43" t="str">
        <f t="shared" si="0"/>
        <v>🔗</v>
      </c>
      <c r="D8" t="str" cm="1">
        <f t="array" aca="1" ref="D8" ca="1">_xlfn.LET(
  _xlpm.n, INDIRECT(B8),
  _xlpm.indent, 9,
  _xlpm.k, LEN(_xlpm.n) - LEN(SUBSTITUTE(_xlpm.n,"#","")),
  IF(_xlpm.k&gt;=2, REPT(" ", _xlpm.indent*(_xlpm.k-1)) &amp; _xlpm.n, _xlpm.n)
)</f>
        <v xml:space="preserve">         ## Multi-Head Attention</v>
      </c>
    </row>
    <row r="9" spans="1:36" ht="24" customHeight="1" x14ac:dyDescent="0.2">
      <c r="B9" s="42" t="str">
        <v>A245</v>
      </c>
      <c r="C9" s="43" t="str">
        <f t="shared" si="0"/>
        <v>🔗</v>
      </c>
      <c r="D9" t="str" cm="1">
        <f t="array" aca="1" ref="D9" ca="1">_xlfn.LET(
  _xlpm.n, INDIRECT(B9),
  _xlpm.indent, 9,
  _xlpm.k, LEN(_xlpm.n) - LEN(SUBSTITUTE(_xlpm.n,"#","")),
  IF(_xlpm.k&gt;=2, REPT(" ", _xlpm.indent*(_xlpm.k-1)) &amp; _xlpm.n, _xlpm.n)
)</f>
        <v xml:space="preserve">         ## Final Output Layer</v>
      </c>
    </row>
    <row r="10" spans="1:36" ht="24" customHeight="1" x14ac:dyDescent="0.2">
      <c r="A10" s="41"/>
      <c r="B10" s="42" t="str">
        <v>A282</v>
      </c>
      <c r="C10" s="43" t="str">
        <f t="shared" si="0"/>
        <v>🔗</v>
      </c>
      <c r="D10" t="str" cm="1">
        <f t="array" aca="1" ref="D10" ca="1">_xlfn.LET(
  _xlpm.n, INDIRECT(B10),
  _xlpm.indent, 9,
  _xlpm.k, LEN(_xlpm.n) - LEN(SUBSTITUTE(_xlpm.n,"#","")),
  IF(_xlpm.k&gt;=2, REPT(" ", _xlpm.indent*(_xlpm.k-1)) &amp; _xlpm.n, _xlpm.n)
)</f>
        <v># Complete Attention Layer</v>
      </c>
    </row>
    <row r="11" spans="1:36" ht="24" customHeight="1" x14ac:dyDescent="0.2">
      <c r="A11" s="41"/>
      <c r="B11" s="42"/>
      <c r="C11" s="43"/>
    </row>
    <row r="12" spans="1:36" s="35" customFormat="1" ht="37" x14ac:dyDescent="0.45">
      <c r="A12" s="35" t="s">
        <v>30</v>
      </c>
    </row>
    <row r="13" spans="1:36" ht="24" customHeight="1" x14ac:dyDescent="0.2">
      <c r="A13" s="41" t="str">
        <f>HYPERLINK("#A1","[top]")</f>
        <v>[top]</v>
      </c>
      <c r="B13" s="42"/>
      <c r="C13" s="43"/>
    </row>
    <row r="14" spans="1:36" ht="24" customHeight="1" x14ac:dyDescent="0.2">
      <c r="A14" t="s">
        <v>28</v>
      </c>
    </row>
    <row r="15" spans="1:36" ht="24" customHeight="1" x14ac:dyDescent="0.2">
      <c r="A15" t="s">
        <v>29</v>
      </c>
    </row>
    <row r="16" spans="1:36" ht="24" customHeight="1" x14ac:dyDescent="0.2">
      <c r="A16" s="41" t="s">
        <v>27</v>
      </c>
    </row>
    <row r="17" spans="1:1" ht="24" customHeight="1" x14ac:dyDescent="0.2">
      <c r="A17" s="41"/>
    </row>
    <row r="18" spans="1:1" ht="24" customHeight="1" x14ac:dyDescent="0.2">
      <c r="A18" s="41"/>
    </row>
    <row r="19" spans="1:1" ht="24" customHeight="1" x14ac:dyDescent="0.2">
      <c r="A19" s="41"/>
    </row>
    <row r="20" spans="1:1" ht="24" customHeight="1" x14ac:dyDescent="0.2">
      <c r="A20" s="41"/>
    </row>
    <row r="21" spans="1:1" ht="24" customHeight="1" x14ac:dyDescent="0.2">
      <c r="A21" s="41"/>
    </row>
    <row r="22" spans="1:1" ht="24" customHeight="1" x14ac:dyDescent="0.2">
      <c r="A22" s="41"/>
    </row>
    <row r="23" spans="1:1" ht="24" customHeight="1" x14ac:dyDescent="0.2">
      <c r="A23" s="41"/>
    </row>
    <row r="24" spans="1:1" ht="24" customHeight="1" x14ac:dyDescent="0.2">
      <c r="A24" s="41"/>
    </row>
    <row r="25" spans="1:1" ht="24" customHeight="1" x14ac:dyDescent="0.2">
      <c r="A25" s="41"/>
    </row>
    <row r="26" spans="1:1" ht="24" customHeight="1" x14ac:dyDescent="0.2">
      <c r="A26" s="41"/>
    </row>
    <row r="27" spans="1:1" ht="24" customHeight="1" x14ac:dyDescent="0.2">
      <c r="A27" s="41"/>
    </row>
    <row r="28" spans="1:1" ht="24" customHeight="1" x14ac:dyDescent="0.2">
      <c r="A28" s="41"/>
    </row>
    <row r="29" spans="1:1" ht="24" customHeight="1" x14ac:dyDescent="0.2">
      <c r="A29" s="41"/>
    </row>
    <row r="30" spans="1:1" ht="24" customHeight="1" x14ac:dyDescent="0.2">
      <c r="A30" s="41"/>
    </row>
    <row r="32" spans="1:1" s="35" customFormat="1" ht="37" x14ac:dyDescent="0.45">
      <c r="A32" s="35" t="s">
        <v>26</v>
      </c>
    </row>
    <row r="33" spans="1:1" ht="24" customHeight="1" x14ac:dyDescent="0.2">
      <c r="A33" s="41" t="str">
        <f>HYPERLINK("#A1","[top]")</f>
        <v>[top]</v>
      </c>
    </row>
    <row r="47" spans="1:1" s="1" customFormat="1" ht="27" x14ac:dyDescent="0.35">
      <c r="A47" s="1" t="s">
        <v>0</v>
      </c>
    </row>
    <row r="48" spans="1:1" ht="24" customHeight="1" x14ac:dyDescent="0.2">
      <c r="A48" s="41" t="str">
        <f>HYPERLINK("#A1","[top]")</f>
        <v>[top]</v>
      </c>
    </row>
    <row r="54" spans="15:22" ht="24" customHeight="1" x14ac:dyDescent="0.25">
      <c r="O54" s="2" t="s">
        <v>1</v>
      </c>
      <c r="P54" s="3" t="s">
        <v>22</v>
      </c>
      <c r="Q54" s="2">
        <v>1</v>
      </c>
      <c r="R54" s="2">
        <v>2</v>
      </c>
      <c r="S54" s="2">
        <v>3</v>
      </c>
      <c r="T54" s="2">
        <v>4</v>
      </c>
      <c r="U54" s="2">
        <v>5</v>
      </c>
      <c r="V54" s="2">
        <v>6</v>
      </c>
    </row>
    <row r="55" spans="15:22" ht="24" customHeight="1" x14ac:dyDescent="0.25">
      <c r="P55" s="4" t="s">
        <v>23</v>
      </c>
      <c r="Q55" s="2"/>
    </row>
    <row r="56" spans="15:22" ht="24" customHeight="1" x14ac:dyDescent="0.2">
      <c r="P56" s="2">
        <v>1</v>
      </c>
      <c r="Q56" s="5">
        <v>1</v>
      </c>
      <c r="R56" s="5">
        <v>0</v>
      </c>
      <c r="S56" s="5">
        <v>0</v>
      </c>
      <c r="T56" s="5">
        <v>0</v>
      </c>
      <c r="U56" s="5">
        <v>0</v>
      </c>
      <c r="V56" s="5">
        <v>1</v>
      </c>
    </row>
    <row r="57" spans="15:22" ht="24" customHeight="1" x14ac:dyDescent="0.2">
      <c r="P57" s="2">
        <v>2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</row>
    <row r="58" spans="15:22" ht="24" customHeight="1" x14ac:dyDescent="0.2">
      <c r="P58" s="2">
        <v>3</v>
      </c>
      <c r="Q58" s="6">
        <v>0</v>
      </c>
      <c r="R58" s="6">
        <v>0</v>
      </c>
      <c r="S58" s="6">
        <v>1</v>
      </c>
      <c r="T58" s="6">
        <v>1</v>
      </c>
      <c r="U58" s="6">
        <v>1</v>
      </c>
      <c r="V58" s="6">
        <v>0</v>
      </c>
    </row>
    <row r="59" spans="15:22" ht="24" customHeight="1" x14ac:dyDescent="0.2">
      <c r="P59" s="2">
        <v>4</v>
      </c>
      <c r="Q59" s="6">
        <v>1</v>
      </c>
      <c r="R59" s="6">
        <v>0</v>
      </c>
      <c r="S59" s="6">
        <v>1</v>
      </c>
      <c r="T59" s="6">
        <v>1</v>
      </c>
      <c r="U59" s="6">
        <v>0</v>
      </c>
      <c r="V59" s="6">
        <v>0</v>
      </c>
    </row>
    <row r="60" spans="15:22" ht="24" customHeight="1" x14ac:dyDescent="0.2">
      <c r="P60" s="2">
        <v>5</v>
      </c>
      <c r="Q60" s="6">
        <v>0</v>
      </c>
      <c r="R60" s="6">
        <v>1</v>
      </c>
      <c r="S60" s="6">
        <v>0</v>
      </c>
      <c r="T60" s="6">
        <v>1</v>
      </c>
      <c r="U60" s="6">
        <v>0</v>
      </c>
      <c r="V60" s="6">
        <v>1</v>
      </c>
    </row>
    <row r="61" spans="15:22" ht="24" customHeight="1" x14ac:dyDescent="0.2">
      <c r="P61" s="2">
        <v>6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0</v>
      </c>
    </row>
    <row r="62" spans="15:22" ht="24" customHeight="1" x14ac:dyDescent="0.2">
      <c r="P62" s="2">
        <v>7</v>
      </c>
      <c r="Q62" s="6">
        <v>1</v>
      </c>
      <c r="R62" s="6">
        <v>0</v>
      </c>
      <c r="S62" s="6">
        <v>1</v>
      </c>
      <c r="T62" s="6">
        <v>1</v>
      </c>
      <c r="U62" s="6">
        <v>0</v>
      </c>
      <c r="V62" s="6">
        <v>1</v>
      </c>
    </row>
    <row r="63" spans="15:22" ht="24" customHeight="1" x14ac:dyDescent="0.2">
      <c r="P63" s="2">
        <v>8</v>
      </c>
      <c r="Q63" s="7">
        <v>0</v>
      </c>
      <c r="R63" s="7">
        <v>0</v>
      </c>
      <c r="S63" s="7">
        <v>2</v>
      </c>
      <c r="T63" s="7">
        <v>0</v>
      </c>
      <c r="U63" s="7">
        <v>0</v>
      </c>
      <c r="V63" s="7">
        <v>0</v>
      </c>
    </row>
    <row r="64" spans="15:22" ht="24" customHeight="1" x14ac:dyDescent="0.2"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</row>
    <row r="66" spans="4:22" ht="24" customHeight="1" x14ac:dyDescent="0.25">
      <c r="E66" s="4" t="s">
        <v>23</v>
      </c>
      <c r="F66" s="2">
        <v>1</v>
      </c>
      <c r="G66" s="2">
        <v>2</v>
      </c>
      <c r="H66" s="2">
        <v>3</v>
      </c>
      <c r="I66" s="2">
        <v>4</v>
      </c>
      <c r="J66" s="2">
        <v>5</v>
      </c>
      <c r="K66" s="2">
        <v>6</v>
      </c>
      <c r="L66" s="2">
        <v>7</v>
      </c>
      <c r="M66" s="2">
        <v>8</v>
      </c>
      <c r="P66" s="3" t="s">
        <v>22</v>
      </c>
      <c r="Q66" s="2">
        <v>1</v>
      </c>
      <c r="R66" s="2">
        <v>2</v>
      </c>
      <c r="S66" s="2">
        <v>3</v>
      </c>
      <c r="T66" s="2">
        <v>4</v>
      </c>
      <c r="U66" s="2">
        <v>5</v>
      </c>
      <c r="V66" s="2">
        <v>6</v>
      </c>
    </row>
    <row r="67" spans="4:22" ht="24" customHeight="1" x14ac:dyDescent="0.25">
      <c r="E67" s="9" t="s">
        <v>21</v>
      </c>
      <c r="P67" s="9" t="s">
        <v>21</v>
      </c>
    </row>
    <row r="68" spans="4:22" ht="24" customHeight="1" x14ac:dyDescent="0.25">
      <c r="D68" s="20" t="s">
        <v>5</v>
      </c>
      <c r="E68" s="2">
        <v>1</v>
      </c>
      <c r="F68" s="10">
        <v>0</v>
      </c>
      <c r="G68" s="11">
        <v>1</v>
      </c>
      <c r="H68" s="11">
        <v>1</v>
      </c>
      <c r="I68" s="11">
        <v>1</v>
      </c>
      <c r="J68" s="11">
        <v>1</v>
      </c>
      <c r="K68" s="11">
        <v>1</v>
      </c>
      <c r="L68" s="11">
        <v>2</v>
      </c>
      <c r="M68" s="12">
        <v>1</v>
      </c>
      <c r="N68" s="13" t="s">
        <v>3</v>
      </c>
      <c r="O68" s="2" t="s">
        <v>4</v>
      </c>
      <c r="P68" s="2">
        <v>1</v>
      </c>
      <c r="Q68" s="5" cm="1">
        <f t="array" ref="Q68:V71">MMULT(F68:M71,Q56:V63)</f>
        <v>3</v>
      </c>
      <c r="R68" s="5">
        <v>3</v>
      </c>
      <c r="S68" s="5">
        <v>6</v>
      </c>
      <c r="T68" s="5">
        <v>5</v>
      </c>
      <c r="U68" s="5">
        <v>1</v>
      </c>
      <c r="V68" s="5">
        <v>3</v>
      </c>
    </row>
    <row r="69" spans="4:22" ht="24" customHeight="1" x14ac:dyDescent="0.2">
      <c r="D69" s="2"/>
      <c r="E69" s="2">
        <v>2</v>
      </c>
      <c r="F69" s="14">
        <v>1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6">
        <v>-1</v>
      </c>
      <c r="N69" s="13" t="s">
        <v>3</v>
      </c>
      <c r="P69" s="2">
        <v>2</v>
      </c>
      <c r="Q69" s="6">
        <v>1</v>
      </c>
      <c r="R69" s="6">
        <v>0</v>
      </c>
      <c r="S69" s="6">
        <v>-2</v>
      </c>
      <c r="T69" s="6">
        <v>0</v>
      </c>
      <c r="U69" s="6">
        <v>0</v>
      </c>
      <c r="V69" s="6">
        <v>1</v>
      </c>
    </row>
    <row r="70" spans="4:22" ht="24" customHeight="1" x14ac:dyDescent="0.2">
      <c r="E70" s="2">
        <v>3</v>
      </c>
      <c r="F70" s="14">
        <v>1</v>
      </c>
      <c r="G70" s="15">
        <v>1</v>
      </c>
      <c r="H70" s="15">
        <v>0</v>
      </c>
      <c r="I70" s="15">
        <v>1</v>
      </c>
      <c r="J70" s="15">
        <v>1</v>
      </c>
      <c r="K70" s="15">
        <v>0</v>
      </c>
      <c r="L70" s="15">
        <v>0</v>
      </c>
      <c r="M70" s="16">
        <v>-1</v>
      </c>
      <c r="N70" s="13" t="s">
        <v>3</v>
      </c>
      <c r="P70" s="2">
        <v>3</v>
      </c>
      <c r="Q70" s="6">
        <v>2</v>
      </c>
      <c r="R70" s="6">
        <v>1</v>
      </c>
      <c r="S70" s="6">
        <v>-1</v>
      </c>
      <c r="T70" s="6">
        <v>2</v>
      </c>
      <c r="U70" s="6">
        <v>0</v>
      </c>
      <c r="V70" s="6">
        <v>2</v>
      </c>
    </row>
    <row r="71" spans="4:22" ht="24" customHeight="1" x14ac:dyDescent="0.2">
      <c r="D71" s="2"/>
      <c r="E71" s="2">
        <v>4</v>
      </c>
      <c r="F71" s="17">
        <v>0</v>
      </c>
      <c r="G71" s="18">
        <v>1</v>
      </c>
      <c r="H71" s="18">
        <v>1</v>
      </c>
      <c r="I71" s="18">
        <v>2</v>
      </c>
      <c r="J71" s="18">
        <v>1</v>
      </c>
      <c r="K71" s="18">
        <v>2</v>
      </c>
      <c r="L71" s="18">
        <v>2</v>
      </c>
      <c r="M71" s="19">
        <v>1</v>
      </c>
      <c r="N71" s="13" t="s">
        <v>3</v>
      </c>
      <c r="P71" s="2">
        <v>4</v>
      </c>
      <c r="Q71" s="7">
        <v>4</v>
      </c>
      <c r="R71" s="7">
        <v>5</v>
      </c>
      <c r="S71" s="7">
        <v>7</v>
      </c>
      <c r="T71" s="7">
        <v>6</v>
      </c>
      <c r="U71" s="7">
        <v>1</v>
      </c>
      <c r="V71" s="7">
        <v>3</v>
      </c>
    </row>
    <row r="73" spans="4:22" ht="24" customHeight="1" x14ac:dyDescent="0.25">
      <c r="D73" s="20" t="s">
        <v>8</v>
      </c>
      <c r="E73" s="2">
        <v>1</v>
      </c>
      <c r="F73" s="10">
        <v>1</v>
      </c>
      <c r="G73" s="11">
        <v>0</v>
      </c>
      <c r="H73" s="11">
        <v>0</v>
      </c>
      <c r="I73" s="11">
        <v>1</v>
      </c>
      <c r="J73" s="11">
        <v>1</v>
      </c>
      <c r="K73" s="11">
        <v>1</v>
      </c>
      <c r="L73" s="11">
        <v>2</v>
      </c>
      <c r="M73" s="12">
        <v>1</v>
      </c>
      <c r="N73" s="13" t="s">
        <v>3</v>
      </c>
      <c r="O73" s="2" t="s">
        <v>6</v>
      </c>
      <c r="P73" s="2">
        <v>1</v>
      </c>
      <c r="Q73" s="5" cm="1">
        <f t="array" ref="Q73:V76">MMULT(F73:M76,Q56:V63)</f>
        <v>4</v>
      </c>
      <c r="R73" s="5">
        <v>3</v>
      </c>
      <c r="S73" s="5">
        <v>5</v>
      </c>
      <c r="T73" s="5">
        <v>4</v>
      </c>
      <c r="U73" s="5">
        <v>0</v>
      </c>
      <c r="V73" s="5">
        <v>4</v>
      </c>
    </row>
    <row r="74" spans="4:22" ht="24" customHeight="1" x14ac:dyDescent="0.2">
      <c r="D74" s="2"/>
      <c r="E74" s="2">
        <v>2</v>
      </c>
      <c r="F74" s="14">
        <v>1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6">
        <v>3</v>
      </c>
      <c r="N74" s="13" t="s">
        <v>3</v>
      </c>
      <c r="P74" s="2">
        <v>2</v>
      </c>
      <c r="Q74" s="6">
        <v>1</v>
      </c>
      <c r="R74" s="6">
        <v>1</v>
      </c>
      <c r="S74" s="6">
        <v>7</v>
      </c>
      <c r="T74" s="6">
        <v>2</v>
      </c>
      <c r="U74" s="6">
        <v>1</v>
      </c>
      <c r="V74" s="6">
        <v>2</v>
      </c>
    </row>
    <row r="75" spans="4:22" ht="24" customHeight="1" x14ac:dyDescent="0.2">
      <c r="E75" s="2">
        <v>3</v>
      </c>
      <c r="F75" s="14">
        <v>0</v>
      </c>
      <c r="G75" s="15">
        <v>1</v>
      </c>
      <c r="H75" s="15">
        <v>0</v>
      </c>
      <c r="I75" s="15">
        <v>1</v>
      </c>
      <c r="J75" s="15">
        <v>0</v>
      </c>
      <c r="K75" s="15">
        <v>0</v>
      </c>
      <c r="L75" s="15">
        <v>-1</v>
      </c>
      <c r="M75" s="16">
        <v>0</v>
      </c>
      <c r="N75" s="13" t="s">
        <v>3</v>
      </c>
      <c r="P75" s="2">
        <v>3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-1</v>
      </c>
    </row>
    <row r="76" spans="4:22" ht="24" customHeight="1" x14ac:dyDescent="0.2">
      <c r="D76" s="2"/>
      <c r="E76" s="2">
        <v>4</v>
      </c>
      <c r="F76" s="17">
        <v>0</v>
      </c>
      <c r="G76" s="18">
        <v>1</v>
      </c>
      <c r="H76" s="18">
        <v>1</v>
      </c>
      <c r="I76" s="18">
        <v>1</v>
      </c>
      <c r="J76" s="18">
        <v>1</v>
      </c>
      <c r="K76" s="18">
        <v>0</v>
      </c>
      <c r="L76" s="18">
        <v>2</v>
      </c>
      <c r="M76" s="19">
        <v>1</v>
      </c>
      <c r="N76" s="13" t="s">
        <v>3</v>
      </c>
      <c r="P76" s="2">
        <v>4</v>
      </c>
      <c r="Q76" s="7">
        <v>3</v>
      </c>
      <c r="R76" s="7">
        <v>1</v>
      </c>
      <c r="S76" s="7">
        <v>6</v>
      </c>
      <c r="T76" s="7">
        <v>5</v>
      </c>
      <c r="U76" s="7">
        <v>1</v>
      </c>
      <c r="V76" s="7">
        <v>3</v>
      </c>
    </row>
    <row r="78" spans="4:22" ht="24" customHeight="1" x14ac:dyDescent="0.25">
      <c r="D78" s="20" t="s">
        <v>9</v>
      </c>
      <c r="E78" s="2">
        <v>1</v>
      </c>
      <c r="F78" s="10">
        <v>1</v>
      </c>
      <c r="G78" s="11">
        <v>0</v>
      </c>
      <c r="H78" s="11">
        <v>0</v>
      </c>
      <c r="I78" s="11">
        <v>1</v>
      </c>
      <c r="J78" s="11">
        <v>1</v>
      </c>
      <c r="K78" s="11">
        <v>1</v>
      </c>
      <c r="L78" s="11">
        <v>-1</v>
      </c>
      <c r="M78" s="12">
        <v>1</v>
      </c>
      <c r="N78" s="13" t="s">
        <v>3</v>
      </c>
      <c r="O78" s="2" t="s">
        <v>7</v>
      </c>
      <c r="P78" s="2">
        <v>1</v>
      </c>
      <c r="Q78" s="5" cm="1">
        <f t="array" ref="Q78:V81">MMULT(F78:M81,Q56:V63)</f>
        <v>1</v>
      </c>
      <c r="R78" s="5">
        <v>3</v>
      </c>
      <c r="S78" s="5">
        <v>2</v>
      </c>
      <c r="T78" s="5">
        <v>1</v>
      </c>
      <c r="U78" s="5">
        <v>0</v>
      </c>
      <c r="V78" s="5">
        <v>1</v>
      </c>
    </row>
    <row r="79" spans="4:22" ht="24" customHeight="1" x14ac:dyDescent="0.2">
      <c r="D79" s="2"/>
      <c r="E79" s="2">
        <v>2</v>
      </c>
      <c r="F79" s="14">
        <v>1</v>
      </c>
      <c r="G79" s="15">
        <v>0</v>
      </c>
      <c r="H79" s="15">
        <v>1</v>
      </c>
      <c r="I79" s="15">
        <v>0</v>
      </c>
      <c r="J79" s="15">
        <v>-1</v>
      </c>
      <c r="K79" s="15">
        <v>0</v>
      </c>
      <c r="L79" s="15">
        <v>0</v>
      </c>
      <c r="M79" s="16">
        <v>1</v>
      </c>
      <c r="N79" s="13" t="s">
        <v>3</v>
      </c>
      <c r="P79" s="2">
        <v>2</v>
      </c>
      <c r="Q79" s="6">
        <v>1</v>
      </c>
      <c r="R79" s="6">
        <v>-1</v>
      </c>
      <c r="S79" s="6">
        <v>3</v>
      </c>
      <c r="T79" s="6">
        <v>0</v>
      </c>
      <c r="U79" s="6">
        <v>1</v>
      </c>
      <c r="V79" s="6">
        <v>0</v>
      </c>
    </row>
    <row r="80" spans="4:22" ht="24" customHeight="1" x14ac:dyDescent="0.2">
      <c r="E80" s="2">
        <v>3</v>
      </c>
      <c r="F80" s="14">
        <v>1</v>
      </c>
      <c r="G80" s="15">
        <v>1</v>
      </c>
      <c r="H80" s="15">
        <v>0</v>
      </c>
      <c r="I80" s="15">
        <v>1</v>
      </c>
      <c r="J80" s="15">
        <v>0</v>
      </c>
      <c r="K80" s="15">
        <v>1</v>
      </c>
      <c r="L80" s="15">
        <v>-1</v>
      </c>
      <c r="M80" s="16">
        <v>3</v>
      </c>
      <c r="N80" s="13" t="s">
        <v>3</v>
      </c>
      <c r="P80" s="2">
        <v>3</v>
      </c>
      <c r="Q80" s="6">
        <v>1</v>
      </c>
      <c r="R80" s="6">
        <v>2</v>
      </c>
      <c r="S80" s="6">
        <v>6</v>
      </c>
      <c r="T80" s="6">
        <v>0</v>
      </c>
      <c r="U80" s="6">
        <v>0</v>
      </c>
      <c r="V80" s="6">
        <v>0</v>
      </c>
    </row>
    <row r="81" spans="1:22" ht="24" customHeight="1" x14ac:dyDescent="0.2">
      <c r="D81" s="2"/>
      <c r="E81" s="2">
        <v>4</v>
      </c>
      <c r="F81" s="17">
        <v>0</v>
      </c>
      <c r="G81" s="18">
        <v>1</v>
      </c>
      <c r="H81" s="18">
        <v>0</v>
      </c>
      <c r="I81" s="18">
        <v>2</v>
      </c>
      <c r="J81" s="18">
        <v>1</v>
      </c>
      <c r="K81" s="18">
        <v>0</v>
      </c>
      <c r="L81" s="18">
        <v>2</v>
      </c>
      <c r="M81" s="19">
        <v>1</v>
      </c>
      <c r="N81" s="13" t="s">
        <v>3</v>
      </c>
      <c r="P81" s="2">
        <v>4</v>
      </c>
      <c r="Q81" s="7">
        <v>4</v>
      </c>
      <c r="R81" s="7">
        <v>1</v>
      </c>
      <c r="S81" s="7">
        <v>6</v>
      </c>
      <c r="T81" s="7">
        <v>5</v>
      </c>
      <c r="U81" s="7">
        <v>0</v>
      </c>
      <c r="V81" s="7">
        <v>3</v>
      </c>
    </row>
    <row r="84" spans="1:22" s="1" customFormat="1" ht="27" x14ac:dyDescent="0.35">
      <c r="A84" s="1" t="s">
        <v>13</v>
      </c>
    </row>
    <row r="85" spans="1:22" ht="24" customHeight="1" x14ac:dyDescent="0.2">
      <c r="A85" s="41" t="str">
        <f>HYPERLINK("#A1","[top]")</f>
        <v>[top]</v>
      </c>
    </row>
    <row r="88" spans="1:22" ht="24" customHeight="1" x14ac:dyDescent="0.25">
      <c r="O88" s="2" t="s">
        <v>1</v>
      </c>
      <c r="P88" s="3" t="s">
        <v>22</v>
      </c>
      <c r="Q88" s="2">
        <v>1</v>
      </c>
      <c r="R88" s="2">
        <v>2</v>
      </c>
      <c r="S88" s="2">
        <v>3</v>
      </c>
      <c r="T88" s="2">
        <v>4</v>
      </c>
      <c r="U88" s="2">
        <v>5</v>
      </c>
      <c r="V88" s="2">
        <v>6</v>
      </c>
    </row>
    <row r="89" spans="1:22" ht="24" customHeight="1" x14ac:dyDescent="0.25">
      <c r="P89" s="4" t="s">
        <v>23</v>
      </c>
      <c r="Q89" s="2"/>
    </row>
    <row r="90" spans="1:22" ht="24" customHeight="1" x14ac:dyDescent="0.2">
      <c r="P90" s="2">
        <v>1</v>
      </c>
      <c r="Q90" s="5">
        <v>1</v>
      </c>
      <c r="R90" s="5">
        <v>0</v>
      </c>
      <c r="S90" s="5">
        <v>0</v>
      </c>
      <c r="T90" s="5">
        <v>0</v>
      </c>
      <c r="U90" s="5">
        <v>0</v>
      </c>
      <c r="V90" s="5">
        <v>1</v>
      </c>
    </row>
    <row r="91" spans="1:22" ht="24" customHeight="1" x14ac:dyDescent="0.2">
      <c r="P91" s="2">
        <v>2</v>
      </c>
      <c r="Q91" s="6">
        <v>0</v>
      </c>
      <c r="R91" s="6">
        <v>1</v>
      </c>
      <c r="S91" s="6">
        <v>0</v>
      </c>
      <c r="T91" s="6">
        <v>0</v>
      </c>
      <c r="U91" s="6">
        <v>0</v>
      </c>
      <c r="V91" s="6">
        <v>1</v>
      </c>
    </row>
    <row r="92" spans="1:22" ht="24" customHeight="1" x14ac:dyDescent="0.2">
      <c r="P92" s="2">
        <v>3</v>
      </c>
      <c r="Q92" s="6">
        <v>0</v>
      </c>
      <c r="R92" s="6">
        <v>1</v>
      </c>
      <c r="S92" s="6">
        <v>1</v>
      </c>
      <c r="T92" s="6">
        <v>1</v>
      </c>
      <c r="U92" s="6">
        <v>1</v>
      </c>
      <c r="V92" s="6">
        <v>0</v>
      </c>
    </row>
    <row r="93" spans="1:22" ht="24" customHeight="1" x14ac:dyDescent="0.2">
      <c r="P93" s="2">
        <v>4</v>
      </c>
      <c r="Q93" s="6">
        <v>1</v>
      </c>
      <c r="R93" s="6">
        <v>0</v>
      </c>
      <c r="S93" s="6">
        <v>1</v>
      </c>
      <c r="T93" s="6">
        <v>1</v>
      </c>
      <c r="U93" s="6">
        <v>0</v>
      </c>
      <c r="V93" s="6">
        <v>0</v>
      </c>
    </row>
    <row r="94" spans="1:22" ht="24" customHeight="1" x14ac:dyDescent="0.2">
      <c r="P94" s="2">
        <v>5</v>
      </c>
      <c r="Q94" s="6">
        <v>0</v>
      </c>
      <c r="R94" s="6">
        <v>1</v>
      </c>
      <c r="S94" s="6">
        <v>0</v>
      </c>
      <c r="T94" s="6">
        <v>1</v>
      </c>
      <c r="U94" s="6">
        <v>0</v>
      </c>
      <c r="V94" s="6">
        <v>1</v>
      </c>
    </row>
    <row r="95" spans="1:22" ht="24" customHeight="1" x14ac:dyDescent="0.2">
      <c r="P95" s="2">
        <v>6</v>
      </c>
      <c r="Q95" s="6">
        <v>0</v>
      </c>
      <c r="R95" s="6">
        <v>1</v>
      </c>
      <c r="S95" s="6">
        <v>0</v>
      </c>
      <c r="T95" s="6">
        <v>0</v>
      </c>
      <c r="U95" s="6">
        <v>1</v>
      </c>
      <c r="V95" s="6">
        <v>0</v>
      </c>
    </row>
    <row r="96" spans="1:22" ht="24" customHeight="1" x14ac:dyDescent="0.2">
      <c r="P96" s="2">
        <v>7</v>
      </c>
      <c r="Q96" s="6">
        <v>1</v>
      </c>
      <c r="R96" s="6">
        <v>0</v>
      </c>
      <c r="S96" s="6">
        <v>1</v>
      </c>
      <c r="T96" s="6">
        <v>1</v>
      </c>
      <c r="U96" s="6">
        <v>1</v>
      </c>
      <c r="V96" s="6">
        <v>1</v>
      </c>
    </row>
    <row r="97" spans="4:56" ht="24" customHeight="1" x14ac:dyDescent="0.2">
      <c r="P97" s="2">
        <v>8</v>
      </c>
      <c r="Q97" s="7">
        <v>1</v>
      </c>
      <c r="R97" s="7">
        <v>0</v>
      </c>
      <c r="S97" s="7">
        <v>1</v>
      </c>
      <c r="T97" s="7">
        <v>0</v>
      </c>
      <c r="U97" s="7">
        <v>0</v>
      </c>
      <c r="V97" s="7">
        <v>0</v>
      </c>
    </row>
    <row r="98" spans="4:56" ht="24" customHeight="1" x14ac:dyDescent="0.2"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</row>
    <row r="99" spans="4:56" ht="24" customHeight="1" x14ac:dyDescent="0.2">
      <c r="AH99" t="s">
        <v>10</v>
      </c>
    </row>
    <row r="100" spans="4:56" ht="24" customHeight="1" x14ac:dyDescent="0.25">
      <c r="E100" s="4" t="s">
        <v>23</v>
      </c>
      <c r="F100" s="2">
        <v>1</v>
      </c>
      <c r="G100" s="2">
        <v>2</v>
      </c>
      <c r="H100" s="2">
        <v>3</v>
      </c>
      <c r="I100" s="2">
        <v>4</v>
      </c>
      <c r="J100" s="2">
        <v>5</v>
      </c>
      <c r="K100" s="2">
        <v>6</v>
      </c>
      <c r="L100" s="2">
        <v>7</v>
      </c>
      <c r="M100" s="2">
        <v>8</v>
      </c>
      <c r="P100" s="3" t="s">
        <v>22</v>
      </c>
      <c r="Q100" s="2">
        <v>1</v>
      </c>
      <c r="R100" s="2">
        <v>2</v>
      </c>
      <c r="S100" s="2">
        <v>3</v>
      </c>
      <c r="T100" s="2">
        <v>4</v>
      </c>
      <c r="U100" s="2">
        <v>5</v>
      </c>
      <c r="V100" s="2">
        <v>6</v>
      </c>
      <c r="AH100" s="3" t="s">
        <v>22</v>
      </c>
      <c r="AI100" s="2">
        <v>1</v>
      </c>
      <c r="AJ100" s="2">
        <v>2</v>
      </c>
      <c r="AK100" s="2">
        <v>3</v>
      </c>
      <c r="AL100" s="2">
        <v>4</v>
      </c>
      <c r="AM100" s="2">
        <v>5</v>
      </c>
      <c r="AN100" s="2">
        <v>6</v>
      </c>
    </row>
    <row r="101" spans="4:56" ht="24" customHeight="1" x14ac:dyDescent="0.25">
      <c r="E101" s="9" t="s">
        <v>21</v>
      </c>
      <c r="P101" s="9" t="s">
        <v>21</v>
      </c>
      <c r="AH101" s="9" t="s">
        <v>21</v>
      </c>
      <c r="AI101" s="2"/>
    </row>
    <row r="102" spans="4:56" ht="24" customHeight="1" x14ac:dyDescent="0.25">
      <c r="D102" s="20" t="s">
        <v>5</v>
      </c>
      <c r="E102" s="2">
        <v>1</v>
      </c>
      <c r="F102" s="10">
        <v>0</v>
      </c>
      <c r="G102" s="11">
        <v>1</v>
      </c>
      <c r="H102" s="11">
        <v>1</v>
      </c>
      <c r="I102" s="11">
        <v>1</v>
      </c>
      <c r="J102" s="11">
        <v>1</v>
      </c>
      <c r="K102" s="11">
        <v>1</v>
      </c>
      <c r="L102" s="11">
        <v>2</v>
      </c>
      <c r="M102" s="12">
        <v>1</v>
      </c>
      <c r="N102" s="13" t="s">
        <v>3</v>
      </c>
      <c r="O102" s="2" t="s">
        <v>4</v>
      </c>
      <c r="P102" s="2">
        <v>1</v>
      </c>
      <c r="Q102" s="5" cm="1">
        <f t="array" ref="Q102:V105">MMULT(F102:M105,Q90:V97)</f>
        <v>4</v>
      </c>
      <c r="R102" s="5">
        <v>4</v>
      </c>
      <c r="S102" s="5">
        <v>5</v>
      </c>
      <c r="T102" s="5">
        <v>5</v>
      </c>
      <c r="U102" s="5">
        <v>4</v>
      </c>
      <c r="V102" s="5">
        <v>4</v>
      </c>
      <c r="AH102" s="2">
        <v>1</v>
      </c>
      <c r="AI102" s="5" cm="1">
        <f t="array" ref="AI102:AN105">Q102:V105</f>
        <v>4</v>
      </c>
      <c r="AJ102" s="5">
        <v>4</v>
      </c>
      <c r="AK102" s="5">
        <v>5</v>
      </c>
      <c r="AL102" s="5">
        <v>5</v>
      </c>
      <c r="AM102" s="5">
        <v>4</v>
      </c>
      <c r="AN102" s="5">
        <v>4</v>
      </c>
    </row>
    <row r="103" spans="4:56" ht="24" customHeight="1" x14ac:dyDescent="0.2">
      <c r="D103" s="2"/>
      <c r="E103" s="2">
        <v>2</v>
      </c>
      <c r="F103" s="14">
        <v>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6">
        <v>-1</v>
      </c>
      <c r="N103" s="13" t="s">
        <v>3</v>
      </c>
      <c r="P103" s="2">
        <v>2</v>
      </c>
      <c r="Q103" s="6">
        <v>0</v>
      </c>
      <c r="R103" s="6">
        <v>0</v>
      </c>
      <c r="S103" s="6">
        <v>-1</v>
      </c>
      <c r="T103" s="6">
        <v>0</v>
      </c>
      <c r="U103" s="6">
        <v>0</v>
      </c>
      <c r="V103" s="6">
        <v>1</v>
      </c>
      <c r="AH103" s="2">
        <v>2</v>
      </c>
      <c r="AI103" s="6">
        <v>0</v>
      </c>
      <c r="AJ103" s="6">
        <v>0</v>
      </c>
      <c r="AK103" s="6">
        <v>-1</v>
      </c>
      <c r="AL103" s="6">
        <v>0</v>
      </c>
      <c r="AM103" s="6">
        <v>0</v>
      </c>
      <c r="AN103" s="6">
        <v>1</v>
      </c>
    </row>
    <row r="104" spans="4:56" ht="24" customHeight="1" x14ac:dyDescent="0.2">
      <c r="E104" s="2">
        <v>3</v>
      </c>
      <c r="F104" s="14">
        <v>1</v>
      </c>
      <c r="G104" s="15">
        <v>1</v>
      </c>
      <c r="H104" s="15">
        <v>0</v>
      </c>
      <c r="I104" s="15">
        <v>1</v>
      </c>
      <c r="J104" s="15">
        <v>1</v>
      </c>
      <c r="K104" s="15">
        <v>0</v>
      </c>
      <c r="L104" s="15">
        <v>0</v>
      </c>
      <c r="M104" s="16">
        <v>-1</v>
      </c>
      <c r="N104" s="13" t="s">
        <v>3</v>
      </c>
      <c r="P104" s="2">
        <v>3</v>
      </c>
      <c r="Q104" s="6">
        <v>1</v>
      </c>
      <c r="R104" s="6">
        <v>2</v>
      </c>
      <c r="S104" s="6">
        <v>0</v>
      </c>
      <c r="T104" s="6">
        <v>2</v>
      </c>
      <c r="U104" s="6">
        <v>0</v>
      </c>
      <c r="V104" s="6">
        <v>3</v>
      </c>
      <c r="AH104" s="2">
        <v>3</v>
      </c>
      <c r="AI104" s="6">
        <v>1</v>
      </c>
      <c r="AJ104" s="6">
        <v>2</v>
      </c>
      <c r="AK104" s="6">
        <v>0</v>
      </c>
      <c r="AL104" s="6">
        <v>2</v>
      </c>
      <c r="AM104" s="6">
        <v>0</v>
      </c>
      <c r="AN104" s="6">
        <v>3</v>
      </c>
    </row>
    <row r="105" spans="4:56" ht="24" customHeight="1" x14ac:dyDescent="0.2">
      <c r="D105" s="2"/>
      <c r="E105" s="2">
        <v>4</v>
      </c>
      <c r="F105" s="17">
        <v>0</v>
      </c>
      <c r="G105" s="18">
        <v>1</v>
      </c>
      <c r="H105" s="18">
        <v>1</v>
      </c>
      <c r="I105" s="18">
        <v>0</v>
      </c>
      <c r="J105" s="18">
        <v>1</v>
      </c>
      <c r="K105" s="18">
        <v>2</v>
      </c>
      <c r="L105" s="18">
        <v>2</v>
      </c>
      <c r="M105" s="19">
        <v>1</v>
      </c>
      <c r="N105" s="13" t="s">
        <v>3</v>
      </c>
      <c r="P105" s="2">
        <v>4</v>
      </c>
      <c r="Q105" s="7">
        <v>3</v>
      </c>
      <c r="R105" s="7">
        <v>5</v>
      </c>
      <c r="S105" s="7">
        <v>4</v>
      </c>
      <c r="T105" s="7">
        <v>4</v>
      </c>
      <c r="U105" s="7">
        <v>5</v>
      </c>
      <c r="V105" s="7">
        <v>4</v>
      </c>
      <c r="AH105" s="2">
        <v>4</v>
      </c>
      <c r="AI105" s="7">
        <v>3</v>
      </c>
      <c r="AJ105" s="7">
        <v>5</v>
      </c>
      <c r="AK105" s="7">
        <v>4</v>
      </c>
      <c r="AL105" s="7">
        <v>4</v>
      </c>
      <c r="AM105" s="7">
        <v>5</v>
      </c>
      <c r="AN105" s="7">
        <v>4</v>
      </c>
    </row>
    <row r="106" spans="4:56" ht="24" customHeight="1" x14ac:dyDescent="0.2">
      <c r="AA106" t="s">
        <v>11</v>
      </c>
      <c r="AC106" s="2"/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</row>
    <row r="107" spans="4:56" ht="24" customHeight="1" x14ac:dyDescent="0.25">
      <c r="D107" s="20" t="s">
        <v>8</v>
      </c>
      <c r="E107" s="2">
        <v>1</v>
      </c>
      <c r="F107" s="10">
        <v>1</v>
      </c>
      <c r="G107" s="11">
        <v>0</v>
      </c>
      <c r="H107" s="11">
        <v>0</v>
      </c>
      <c r="I107" s="11">
        <v>1</v>
      </c>
      <c r="J107" s="11">
        <v>1</v>
      </c>
      <c r="K107" s="11">
        <v>1</v>
      </c>
      <c r="L107" s="11">
        <v>2</v>
      </c>
      <c r="M107" s="12">
        <v>1</v>
      </c>
      <c r="N107" s="13" t="s">
        <v>3</v>
      </c>
      <c r="O107" s="2" t="s">
        <v>6</v>
      </c>
      <c r="P107" s="2">
        <v>1</v>
      </c>
      <c r="Q107" s="5" cm="1">
        <f t="array" ref="Q107:V110">MMULT(F107:M110,Q90:V97)</f>
        <v>5</v>
      </c>
      <c r="R107" s="5">
        <v>2</v>
      </c>
      <c r="S107" s="5">
        <v>4</v>
      </c>
      <c r="T107" s="5">
        <v>4</v>
      </c>
      <c r="U107" s="5">
        <v>3</v>
      </c>
      <c r="V107" s="5">
        <v>4</v>
      </c>
      <c r="AA107" s="3" t="s">
        <v>22</v>
      </c>
      <c r="AB107" s="9" t="s">
        <v>21</v>
      </c>
      <c r="AC107" s="2">
        <v>1</v>
      </c>
      <c r="AD107" s="2">
        <v>2</v>
      </c>
      <c r="AE107" s="2">
        <v>3</v>
      </c>
      <c r="AF107" s="2">
        <v>4</v>
      </c>
    </row>
    <row r="108" spans="4:56" ht="24" customHeight="1" x14ac:dyDescent="0.2">
      <c r="D108" s="2"/>
      <c r="E108" s="2">
        <v>2</v>
      </c>
      <c r="F108" s="14">
        <v>1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6">
        <v>3</v>
      </c>
      <c r="N108" s="13" t="s">
        <v>3</v>
      </c>
      <c r="P108" s="2">
        <v>2</v>
      </c>
      <c r="Q108" s="6">
        <v>4</v>
      </c>
      <c r="R108" s="6">
        <v>2</v>
      </c>
      <c r="S108" s="6">
        <v>4</v>
      </c>
      <c r="T108" s="6">
        <v>2</v>
      </c>
      <c r="U108" s="6">
        <v>1</v>
      </c>
      <c r="V108" s="6">
        <v>2</v>
      </c>
      <c r="AA108" s="2">
        <v>1</v>
      </c>
      <c r="AC108" s="21" cm="1">
        <f t="array" ref="AC108:AF113">TRANSPOSE(Q107:V110)</f>
        <v>5</v>
      </c>
      <c r="AD108" s="22">
        <v>4</v>
      </c>
      <c r="AE108" s="22">
        <v>0</v>
      </c>
      <c r="AF108" s="23">
        <v>4</v>
      </c>
      <c r="AG108" s="13" t="s">
        <v>3</v>
      </c>
      <c r="AI108" s="24" cm="1">
        <f t="array" ref="AI108:AN113">MMULT(_xlfn.ANCHORARRAY(AC108),_xlfn.ANCHORARRAY(AI102))</f>
        <v>32</v>
      </c>
      <c r="AJ108" s="25">
        <v>40</v>
      </c>
      <c r="AK108" s="25">
        <v>37</v>
      </c>
      <c r="AL108" s="25">
        <v>41</v>
      </c>
      <c r="AM108" s="25">
        <v>40</v>
      </c>
      <c r="AN108" s="26">
        <v>40</v>
      </c>
      <c r="AO108" s="13" t="s">
        <v>3</v>
      </c>
      <c r="AQ108" s="24" cm="1">
        <f t="array" ref="AQ108:AV113">_xlfn.ANCHORARRAY(AI108)/SQRT(4)</f>
        <v>16</v>
      </c>
      <c r="AR108" s="25">
        <v>20</v>
      </c>
      <c r="AS108" s="25">
        <v>18.5</v>
      </c>
      <c r="AT108" s="25">
        <v>20.5</v>
      </c>
      <c r="AU108" s="25">
        <v>20</v>
      </c>
      <c r="AV108" s="26">
        <v>20</v>
      </c>
      <c r="AW108" s="13" t="s">
        <v>3</v>
      </c>
      <c r="AY108" s="32" cm="1">
        <f t="array" ref="AY108:AY113">_xlfn.LET(_xlpm.x,AQ108:AQ113, EXP(_xlpm.x) / SUM(EXP(_xlpm.x)))</f>
        <v>0.42520853262173663</v>
      </c>
      <c r="AZ108" s="32" cm="1">
        <f t="array" ref="AZ108:AZ113">_xlfn.LET(_xlpm.x,AR108:AR113, EXP(_xlpm.x) / SUM(EXP(_xlpm.x)))</f>
        <v>0.2255358961789905</v>
      </c>
      <c r="BA108" s="32" cm="1">
        <f t="array" ref="BA108:BA113">_xlfn.LET(_xlpm.x,AS108:AS113, EXP(_xlpm.x) / SUM(EXP(_xlpm.x)))</f>
        <v>0.28713582707166219</v>
      </c>
      <c r="BB108" s="32" cm="1">
        <f t="array" ref="BB108:BB113">_xlfn.LET(_xlpm.x,AT108:AT113, EXP(_xlpm.x) / SUM(EXP(_xlpm.x)))</f>
        <v>0.43559978460267051</v>
      </c>
      <c r="BC108" s="32" cm="1">
        <f t="array" ref="BC108:BC113">_xlfn.LET(_xlpm.x,AU108:AU113, EXP(_xlpm.x) / SUM(EXP(_xlpm.x)))</f>
        <v>0.22550534287309318</v>
      </c>
      <c r="BD108" s="32" cm="1">
        <f t="array" ref="BD108:BD113">_xlfn.LET(_xlpm.x,AV108:AV113, EXP(_xlpm.x) / SUM(EXP(_xlpm.x)))</f>
        <v>0.4135062720484346</v>
      </c>
    </row>
    <row r="109" spans="4:56" ht="24" customHeight="1" x14ac:dyDescent="0.2">
      <c r="E109" s="2">
        <v>3</v>
      </c>
      <c r="F109" s="14">
        <v>0</v>
      </c>
      <c r="G109" s="15">
        <v>1</v>
      </c>
      <c r="H109" s="15">
        <v>0</v>
      </c>
      <c r="I109" s="15">
        <v>1</v>
      </c>
      <c r="J109" s="15">
        <v>0</v>
      </c>
      <c r="K109" s="15">
        <v>0</v>
      </c>
      <c r="L109" s="15">
        <v>-1</v>
      </c>
      <c r="M109" s="16">
        <v>0</v>
      </c>
      <c r="N109" s="13" t="s">
        <v>3</v>
      </c>
      <c r="P109" s="2">
        <v>3</v>
      </c>
      <c r="Q109" s="6">
        <v>0</v>
      </c>
      <c r="R109" s="6">
        <v>1</v>
      </c>
      <c r="S109" s="6">
        <v>0</v>
      </c>
      <c r="T109" s="6">
        <v>0</v>
      </c>
      <c r="U109" s="6">
        <v>-1</v>
      </c>
      <c r="V109" s="6">
        <v>0</v>
      </c>
      <c r="AA109" s="2">
        <v>2</v>
      </c>
      <c r="AC109" s="21">
        <v>2</v>
      </c>
      <c r="AD109" s="22">
        <v>2</v>
      </c>
      <c r="AE109" s="22">
        <v>1</v>
      </c>
      <c r="AF109" s="23">
        <v>3</v>
      </c>
      <c r="AG109" s="13" t="s">
        <v>3</v>
      </c>
      <c r="AI109" s="27">
        <v>18</v>
      </c>
      <c r="AJ109" s="2">
        <v>25</v>
      </c>
      <c r="AK109" s="2">
        <v>20</v>
      </c>
      <c r="AL109" s="2">
        <v>24</v>
      </c>
      <c r="AM109" s="2">
        <v>23</v>
      </c>
      <c r="AN109" s="28">
        <v>25</v>
      </c>
      <c r="AO109" s="13" t="s">
        <v>3</v>
      </c>
      <c r="AQ109" s="27">
        <v>9</v>
      </c>
      <c r="AR109" s="2">
        <v>12.5</v>
      </c>
      <c r="AS109" s="2">
        <v>10</v>
      </c>
      <c r="AT109" s="2">
        <v>12</v>
      </c>
      <c r="AU109" s="2">
        <v>11.5</v>
      </c>
      <c r="AV109" s="28">
        <v>12.5</v>
      </c>
      <c r="AW109" s="13" t="s">
        <v>3</v>
      </c>
      <c r="AY109" s="33">
        <v>3.8773999249766083E-4</v>
      </c>
      <c r="AZ109" s="33">
        <v>1.2474037908388416E-4</v>
      </c>
      <c r="BA109" s="33">
        <v>5.842305841879347E-5</v>
      </c>
      <c r="BB109" s="33">
        <v>8.8630777714493279E-5</v>
      </c>
      <c r="BC109" s="33">
        <v>4.5883204317574362E-5</v>
      </c>
      <c r="BD109" s="33">
        <v>2.287038560280872E-4</v>
      </c>
    </row>
    <row r="110" spans="4:56" ht="24" customHeight="1" x14ac:dyDescent="0.2">
      <c r="D110" s="2"/>
      <c r="E110" s="2">
        <v>4</v>
      </c>
      <c r="F110" s="17">
        <v>0</v>
      </c>
      <c r="G110" s="18">
        <v>1</v>
      </c>
      <c r="H110" s="18">
        <v>1</v>
      </c>
      <c r="I110" s="18">
        <v>1</v>
      </c>
      <c r="J110" s="18">
        <v>1</v>
      </c>
      <c r="K110" s="18">
        <v>0</v>
      </c>
      <c r="L110" s="18">
        <v>2</v>
      </c>
      <c r="M110" s="19">
        <v>1</v>
      </c>
      <c r="N110" s="13" t="s">
        <v>3</v>
      </c>
      <c r="P110" s="2">
        <v>4</v>
      </c>
      <c r="Q110" s="7">
        <v>4</v>
      </c>
      <c r="R110" s="7">
        <v>3</v>
      </c>
      <c r="S110" s="7">
        <v>5</v>
      </c>
      <c r="T110" s="7">
        <v>5</v>
      </c>
      <c r="U110" s="7">
        <v>3</v>
      </c>
      <c r="V110" s="7">
        <v>4</v>
      </c>
      <c r="AA110" s="2">
        <v>3</v>
      </c>
      <c r="AC110" s="21">
        <v>4</v>
      </c>
      <c r="AD110" s="22">
        <v>4</v>
      </c>
      <c r="AE110" s="22">
        <v>0</v>
      </c>
      <c r="AF110" s="23">
        <v>5</v>
      </c>
      <c r="AG110" s="13" t="s">
        <v>3</v>
      </c>
      <c r="AI110" s="27">
        <v>31</v>
      </c>
      <c r="AJ110" s="2">
        <v>41</v>
      </c>
      <c r="AK110" s="2">
        <v>36</v>
      </c>
      <c r="AL110" s="2">
        <v>40</v>
      </c>
      <c r="AM110" s="2">
        <v>41</v>
      </c>
      <c r="AN110" s="28">
        <v>40</v>
      </c>
      <c r="AO110" s="13" t="s">
        <v>3</v>
      </c>
      <c r="AQ110" s="27">
        <v>15.5</v>
      </c>
      <c r="AR110" s="2">
        <v>20.5</v>
      </c>
      <c r="AS110" s="2">
        <v>18</v>
      </c>
      <c r="AT110" s="2">
        <v>20</v>
      </c>
      <c r="AU110" s="2">
        <v>20.5</v>
      </c>
      <c r="AV110" s="28">
        <v>20</v>
      </c>
      <c r="AW110" s="13" t="s">
        <v>3</v>
      </c>
      <c r="AY110" s="33">
        <v>0.25790201180650274</v>
      </c>
      <c r="AZ110" s="33">
        <v>0.37184582933671739</v>
      </c>
      <c r="BA110" s="33">
        <v>0.17415668262090786</v>
      </c>
      <c r="BB110" s="33">
        <v>0.26420462472573875</v>
      </c>
      <c r="BC110" s="33">
        <v>0.37179545545139425</v>
      </c>
      <c r="BD110" s="33">
        <v>0.4135062720484346</v>
      </c>
    </row>
    <row r="111" spans="4:56" ht="24" customHeight="1" x14ac:dyDescent="0.2">
      <c r="AA111" s="2">
        <v>4</v>
      </c>
      <c r="AC111" s="21">
        <v>4</v>
      </c>
      <c r="AD111" s="22">
        <v>2</v>
      </c>
      <c r="AE111" s="22">
        <v>0</v>
      </c>
      <c r="AF111" s="23">
        <v>5</v>
      </c>
      <c r="AG111" s="13" t="s">
        <v>3</v>
      </c>
      <c r="AI111" s="27">
        <v>31</v>
      </c>
      <c r="AJ111" s="2">
        <v>41</v>
      </c>
      <c r="AK111" s="2">
        <v>38</v>
      </c>
      <c r="AL111" s="2">
        <v>40</v>
      </c>
      <c r="AM111" s="2">
        <v>41</v>
      </c>
      <c r="AN111" s="28">
        <v>38</v>
      </c>
      <c r="AO111" s="13" t="s">
        <v>3</v>
      </c>
      <c r="AQ111" s="27">
        <v>15.5</v>
      </c>
      <c r="AR111" s="2">
        <v>20.5</v>
      </c>
      <c r="AS111" s="2">
        <v>19</v>
      </c>
      <c r="AT111" s="2">
        <v>20</v>
      </c>
      <c r="AU111" s="2">
        <v>20.5</v>
      </c>
      <c r="AV111" s="28">
        <v>19</v>
      </c>
      <c r="AW111" s="13" t="s">
        <v>3</v>
      </c>
      <c r="AY111" s="33">
        <v>0.25790201180650274</v>
      </c>
      <c r="AZ111" s="33">
        <v>0.37184582933671739</v>
      </c>
      <c r="BA111" s="33">
        <v>0.47340694567312303</v>
      </c>
      <c r="BB111" s="33">
        <v>0.26420462472573875</v>
      </c>
      <c r="BC111" s="33">
        <v>0.37179545545139425</v>
      </c>
      <c r="BD111" s="33">
        <v>0.1521204562820645</v>
      </c>
    </row>
    <row r="112" spans="4:56" ht="24" customHeight="1" x14ac:dyDescent="0.25">
      <c r="D112" s="20" t="s">
        <v>9</v>
      </c>
      <c r="E112" s="2">
        <v>1</v>
      </c>
      <c r="F112" s="10">
        <v>1</v>
      </c>
      <c r="G112" s="11">
        <v>0</v>
      </c>
      <c r="H112" s="11">
        <v>0</v>
      </c>
      <c r="I112" s="11">
        <v>1</v>
      </c>
      <c r="J112" s="11">
        <v>1</v>
      </c>
      <c r="K112" s="11">
        <v>1</v>
      </c>
      <c r="L112" s="11">
        <v>-1</v>
      </c>
      <c r="M112" s="12">
        <v>1</v>
      </c>
      <c r="N112" s="13" t="s">
        <v>3</v>
      </c>
      <c r="O112" s="2" t="s">
        <v>7</v>
      </c>
      <c r="P112" s="2">
        <v>1</v>
      </c>
      <c r="Q112" s="5" cm="1">
        <f t="array" ref="Q112:V115">MMULT(F112:M115,Q90:V97)</f>
        <v>2</v>
      </c>
      <c r="R112" s="5">
        <v>2</v>
      </c>
      <c r="S112" s="5">
        <v>1</v>
      </c>
      <c r="T112" s="5">
        <v>1</v>
      </c>
      <c r="U112" s="5">
        <v>0</v>
      </c>
      <c r="V112" s="5">
        <v>1</v>
      </c>
      <c r="AA112" s="2">
        <v>5</v>
      </c>
      <c r="AC112" s="21">
        <v>3</v>
      </c>
      <c r="AD112" s="22">
        <v>1</v>
      </c>
      <c r="AE112" s="22">
        <v>-1</v>
      </c>
      <c r="AF112" s="23">
        <v>3</v>
      </c>
      <c r="AG112" s="13" t="s">
        <v>3</v>
      </c>
      <c r="AI112" s="27">
        <v>20</v>
      </c>
      <c r="AJ112" s="2">
        <v>25</v>
      </c>
      <c r="AK112" s="2">
        <v>26</v>
      </c>
      <c r="AL112" s="2">
        <v>25</v>
      </c>
      <c r="AM112" s="2">
        <v>27</v>
      </c>
      <c r="AN112" s="28">
        <v>22</v>
      </c>
      <c r="AO112" s="13" t="s">
        <v>3</v>
      </c>
      <c r="AQ112" s="27">
        <v>10</v>
      </c>
      <c r="AR112" s="2">
        <v>12.5</v>
      </c>
      <c r="AS112" s="2">
        <v>13</v>
      </c>
      <c r="AT112" s="2">
        <v>12.5</v>
      </c>
      <c r="AU112" s="2">
        <v>13.5</v>
      </c>
      <c r="AV112" s="28">
        <v>11</v>
      </c>
      <c r="AW112" s="13" t="s">
        <v>3</v>
      </c>
      <c r="AY112" s="33">
        <v>1.0539865757732379E-3</v>
      </c>
      <c r="AZ112" s="33">
        <v>1.2474037908388416E-4</v>
      </c>
      <c r="BA112" s="33">
        <v>1.1734584970362262E-3</v>
      </c>
      <c r="BB112" s="33">
        <v>1.4612744845657997E-4</v>
      </c>
      <c r="BC112" s="33">
        <v>3.3903357070125397E-4</v>
      </c>
      <c r="BD112" s="33">
        <v>5.103072802211053E-5</v>
      </c>
    </row>
    <row r="113" spans="1:56" ht="24" customHeight="1" x14ac:dyDescent="0.2">
      <c r="D113" s="2"/>
      <c r="E113" s="2">
        <v>2</v>
      </c>
      <c r="F113" s="14">
        <v>1</v>
      </c>
      <c r="G113" s="15">
        <v>0</v>
      </c>
      <c r="H113" s="15">
        <v>1</v>
      </c>
      <c r="I113" s="15">
        <v>0</v>
      </c>
      <c r="J113" s="15">
        <v>-1</v>
      </c>
      <c r="K113" s="15">
        <v>0</v>
      </c>
      <c r="L113" s="15">
        <v>0</v>
      </c>
      <c r="M113" s="16">
        <v>1</v>
      </c>
      <c r="N113" s="13" t="s">
        <v>3</v>
      </c>
      <c r="P113" s="2">
        <v>2</v>
      </c>
      <c r="Q113" s="6">
        <v>2</v>
      </c>
      <c r="R113" s="6">
        <v>0</v>
      </c>
      <c r="S113" s="6">
        <v>2</v>
      </c>
      <c r="T113" s="6">
        <v>0</v>
      </c>
      <c r="U113" s="6">
        <v>1</v>
      </c>
      <c r="V113" s="6">
        <v>0</v>
      </c>
      <c r="AA113" s="2">
        <v>6</v>
      </c>
      <c r="AC113" s="21">
        <v>4</v>
      </c>
      <c r="AD113" s="22">
        <v>2</v>
      </c>
      <c r="AE113" s="22">
        <v>0</v>
      </c>
      <c r="AF113" s="23">
        <v>4</v>
      </c>
      <c r="AG113" s="13" t="s">
        <v>3</v>
      </c>
      <c r="AI113" s="29">
        <v>28</v>
      </c>
      <c r="AJ113" s="30">
        <v>36</v>
      </c>
      <c r="AK113" s="30">
        <v>34</v>
      </c>
      <c r="AL113" s="30">
        <v>36</v>
      </c>
      <c r="AM113" s="30">
        <v>36</v>
      </c>
      <c r="AN113" s="31">
        <v>34</v>
      </c>
      <c r="AO113" s="13" t="s">
        <v>3</v>
      </c>
      <c r="AQ113" s="29">
        <v>14</v>
      </c>
      <c r="AR113" s="30">
        <v>18</v>
      </c>
      <c r="AS113" s="30">
        <v>17</v>
      </c>
      <c r="AT113" s="30">
        <v>18</v>
      </c>
      <c r="AU113" s="30">
        <v>18</v>
      </c>
      <c r="AV113" s="31">
        <v>17</v>
      </c>
      <c r="AW113" s="13" t="s">
        <v>3</v>
      </c>
      <c r="AY113" s="34">
        <v>5.7545717196987194E-2</v>
      </c>
      <c r="AZ113" s="34">
        <v>3.0522964389406954E-2</v>
      </c>
      <c r="BA113" s="34">
        <v>6.4068663078851826E-2</v>
      </c>
      <c r="BB113" s="34">
        <v>3.575620771968082E-2</v>
      </c>
      <c r="BC113" s="34">
        <v>3.0518829449099522E-2</v>
      </c>
      <c r="BD113" s="34">
        <v>2.058726503701596E-2</v>
      </c>
    </row>
    <row r="114" spans="1:56" ht="24" customHeight="1" x14ac:dyDescent="0.2">
      <c r="E114" s="2">
        <v>3</v>
      </c>
      <c r="F114" s="14">
        <v>1</v>
      </c>
      <c r="G114" s="15">
        <v>1</v>
      </c>
      <c r="H114" s="15">
        <v>0</v>
      </c>
      <c r="I114" s="15">
        <v>1</v>
      </c>
      <c r="J114" s="15">
        <v>0</v>
      </c>
      <c r="K114" s="15">
        <v>1</v>
      </c>
      <c r="L114" s="15">
        <v>-1</v>
      </c>
      <c r="M114" s="16">
        <v>3</v>
      </c>
      <c r="N114" s="13" t="s">
        <v>3</v>
      </c>
      <c r="P114" s="2">
        <v>3</v>
      </c>
      <c r="Q114" s="6">
        <v>4</v>
      </c>
      <c r="R114" s="6">
        <v>2</v>
      </c>
      <c r="S114" s="6">
        <v>3</v>
      </c>
      <c r="T114" s="6">
        <v>0</v>
      </c>
      <c r="U114" s="6">
        <v>0</v>
      </c>
      <c r="V114" s="6">
        <v>1</v>
      </c>
    </row>
    <row r="115" spans="1:56" ht="24" customHeight="1" x14ac:dyDescent="0.2">
      <c r="D115" s="2"/>
      <c r="E115" s="2">
        <v>4</v>
      </c>
      <c r="F115" s="17">
        <v>0</v>
      </c>
      <c r="G115" s="18">
        <v>1</v>
      </c>
      <c r="H115" s="18">
        <v>0</v>
      </c>
      <c r="I115" s="18">
        <v>2</v>
      </c>
      <c r="J115" s="18">
        <v>1</v>
      </c>
      <c r="K115" s="18">
        <v>0</v>
      </c>
      <c r="L115" s="18">
        <v>2</v>
      </c>
      <c r="M115" s="19">
        <v>1</v>
      </c>
      <c r="N115" s="13" t="s">
        <v>3</v>
      </c>
      <c r="P115" s="2">
        <v>4</v>
      </c>
      <c r="Q115" s="7">
        <v>5</v>
      </c>
      <c r="R115" s="7">
        <v>2</v>
      </c>
      <c r="S115" s="7">
        <v>5</v>
      </c>
      <c r="T115" s="7">
        <v>5</v>
      </c>
      <c r="U115" s="7">
        <v>2</v>
      </c>
      <c r="V115" s="7">
        <v>4</v>
      </c>
      <c r="AH115" t="s">
        <v>12</v>
      </c>
    </row>
    <row r="116" spans="1:56" ht="24" customHeight="1" x14ac:dyDescent="0.25">
      <c r="AH116" s="3" t="s">
        <v>22</v>
      </c>
      <c r="AI116" s="2">
        <v>1</v>
      </c>
      <c r="AJ116" s="2">
        <v>2</v>
      </c>
      <c r="AK116" s="2">
        <v>3</v>
      </c>
      <c r="AL116" s="2">
        <v>4</v>
      </c>
      <c r="AM116" s="2">
        <v>5</v>
      </c>
      <c r="AN116" s="2">
        <v>6</v>
      </c>
      <c r="AX116" s="3" t="s">
        <v>22</v>
      </c>
      <c r="AY116" s="2">
        <v>0</v>
      </c>
      <c r="AZ116" s="2">
        <v>1</v>
      </c>
      <c r="BA116" s="2">
        <v>2</v>
      </c>
      <c r="BB116" s="2">
        <v>3</v>
      </c>
      <c r="BC116" s="2">
        <v>4</v>
      </c>
      <c r="BD116" s="2">
        <v>5</v>
      </c>
    </row>
    <row r="117" spans="1:56" ht="24" customHeight="1" x14ac:dyDescent="0.25">
      <c r="AH117" s="9" t="s">
        <v>21</v>
      </c>
      <c r="AI117" s="2"/>
      <c r="AX117" s="9" t="s">
        <v>21</v>
      </c>
      <c r="AY117" s="2"/>
    </row>
    <row r="118" spans="1:56" ht="24" customHeight="1" x14ac:dyDescent="0.2">
      <c r="AH118" s="2">
        <v>1</v>
      </c>
      <c r="AI118" s="5" cm="1">
        <f t="array" ref="AI118:AN121">Q112:V115</f>
        <v>2</v>
      </c>
      <c r="AJ118" s="5">
        <v>2</v>
      </c>
      <c r="AK118" s="5">
        <v>1</v>
      </c>
      <c r="AL118" s="5">
        <v>1</v>
      </c>
      <c r="AM118" s="5">
        <v>0</v>
      </c>
      <c r="AN118" s="5">
        <v>1</v>
      </c>
      <c r="AW118" s="13" t="s">
        <v>3</v>
      </c>
      <c r="AX118" s="2">
        <v>1</v>
      </c>
      <c r="AY118" s="36" cm="1">
        <f t="array" ref="AY118:BD121">MMULT(_xlfn.ANCHORARRAY(AI118),AY108:BD113)</f>
        <v>1.4245422860384611</v>
      </c>
      <c r="AZ118" s="36">
        <v>1.2255358961789904</v>
      </c>
      <c r="BA118" s="36">
        <v>1.2860207916330448</v>
      </c>
      <c r="BB118" s="36">
        <v>1.4355422879319284</v>
      </c>
      <c r="BC118" s="36">
        <v>1.2252121925067094</v>
      </c>
      <c r="BD118" s="36">
        <v>1.4136839451764407</v>
      </c>
    </row>
    <row r="119" spans="1:56" ht="24" customHeight="1" x14ac:dyDescent="0.2">
      <c r="AH119" s="2">
        <v>2</v>
      </c>
      <c r="AI119" s="6">
        <v>2</v>
      </c>
      <c r="AJ119" s="6">
        <v>0</v>
      </c>
      <c r="AK119" s="6">
        <v>2</v>
      </c>
      <c r="AL119" s="6">
        <v>0</v>
      </c>
      <c r="AM119" s="6">
        <v>1</v>
      </c>
      <c r="AN119" s="6">
        <v>0</v>
      </c>
      <c r="AW119" s="13" t="s">
        <v>3</v>
      </c>
      <c r="AX119" s="2">
        <v>2</v>
      </c>
      <c r="AY119" s="37">
        <v>1.367275075432252</v>
      </c>
      <c r="AZ119" s="37">
        <v>1.1948881914104996</v>
      </c>
      <c r="BA119" s="37">
        <v>0.92375847788217635</v>
      </c>
      <c r="BB119" s="37">
        <v>1.3997549461052752</v>
      </c>
      <c r="BC119" s="37">
        <v>1.1949406302196761</v>
      </c>
      <c r="BD119" s="37">
        <v>1.6540761189217605</v>
      </c>
    </row>
    <row r="120" spans="1:56" ht="24" customHeight="1" x14ac:dyDescent="0.2">
      <c r="AH120" s="2">
        <v>3</v>
      </c>
      <c r="AI120" s="6">
        <v>4</v>
      </c>
      <c r="AJ120" s="6">
        <v>2</v>
      </c>
      <c r="AK120" s="6">
        <v>3</v>
      </c>
      <c r="AL120" s="6">
        <v>0</v>
      </c>
      <c r="AM120" s="6">
        <v>0</v>
      </c>
      <c r="AN120" s="6">
        <v>1</v>
      </c>
      <c r="AW120" s="13" t="s">
        <v>3</v>
      </c>
      <c r="AX120" s="2">
        <v>3</v>
      </c>
      <c r="AY120" s="37">
        <v>2.5328613630884371</v>
      </c>
      <c r="AZ120" s="37">
        <v>2.0484535178736887</v>
      </c>
      <c r="BA120" s="37">
        <v>1.7351988653450616</v>
      </c>
      <c r="BB120" s="37">
        <v>2.5709464818630079</v>
      </c>
      <c r="BC120" s="37">
        <v>2.0480183337042899</v>
      </c>
      <c r="BD120" s="37">
        <v>2.9155885770881143</v>
      </c>
    </row>
    <row r="121" spans="1:56" ht="24" customHeight="1" x14ac:dyDescent="0.2">
      <c r="AH121" s="2">
        <v>4</v>
      </c>
      <c r="AI121" s="7">
        <v>5</v>
      </c>
      <c r="AJ121" s="7">
        <v>2</v>
      </c>
      <c r="AK121" s="7">
        <v>5</v>
      </c>
      <c r="AL121" s="7">
        <v>5</v>
      </c>
      <c r="AM121" s="7">
        <v>2</v>
      </c>
      <c r="AN121" s="7">
        <v>4</v>
      </c>
      <c r="AW121" s="13" t="s">
        <v>3</v>
      </c>
      <c r="AX121" s="2">
        <v>4</v>
      </c>
      <c r="AY121" s="38">
        <v>4.9381291030982011</v>
      </c>
      <c r="AZ121" s="38">
        <v>4.9687285933360901</v>
      </c>
      <c r="BA121" s="38">
        <v>4.9322356922547828</v>
      </c>
      <c r="BB121" s="38">
        <v>4.9635395176018058</v>
      </c>
      <c r="BC121" s="38">
        <v>4.9683264202258437</v>
      </c>
      <c r="BD121" s="38">
        <v>4.9785735312108317</v>
      </c>
    </row>
    <row r="124" spans="1:56" s="1" customFormat="1" ht="27" x14ac:dyDescent="0.35">
      <c r="A124" s="1" t="s">
        <v>32</v>
      </c>
    </row>
    <row r="125" spans="1:56" ht="24" customHeight="1" x14ac:dyDescent="0.2">
      <c r="A125" s="41" t="str">
        <f>HYPERLINK("#A1","[top]")</f>
        <v>[top]</v>
      </c>
    </row>
    <row r="140" spans="15:22" ht="24" customHeight="1" x14ac:dyDescent="0.25">
      <c r="O140" s="2" t="s">
        <v>1</v>
      </c>
      <c r="P140" s="3" t="s">
        <v>22</v>
      </c>
      <c r="Q140" s="2">
        <v>0</v>
      </c>
      <c r="R140" s="2">
        <v>1</v>
      </c>
      <c r="S140" s="2">
        <v>2</v>
      </c>
      <c r="T140" s="2">
        <v>3</v>
      </c>
      <c r="U140" s="2">
        <v>4</v>
      </c>
      <c r="V140" s="2">
        <v>5</v>
      </c>
    </row>
    <row r="141" spans="15:22" ht="24" customHeight="1" x14ac:dyDescent="0.25">
      <c r="P141" s="4" t="s">
        <v>23</v>
      </c>
      <c r="Q141" s="2"/>
    </row>
    <row r="142" spans="15:22" ht="24" customHeight="1" x14ac:dyDescent="0.2">
      <c r="P142" s="2">
        <v>0</v>
      </c>
      <c r="Q142" s="5">
        <v>1</v>
      </c>
      <c r="R142" s="5">
        <v>0</v>
      </c>
      <c r="S142" s="5">
        <v>0</v>
      </c>
      <c r="T142" s="5">
        <v>0</v>
      </c>
      <c r="U142" s="5">
        <v>0</v>
      </c>
      <c r="V142" s="5">
        <v>1</v>
      </c>
    </row>
    <row r="143" spans="15:22" ht="24" customHeight="1" x14ac:dyDescent="0.2">
      <c r="P143" s="2">
        <v>1</v>
      </c>
      <c r="Q143" s="6">
        <v>0</v>
      </c>
      <c r="R143" s="6">
        <v>1</v>
      </c>
      <c r="S143" s="6">
        <v>0</v>
      </c>
      <c r="T143" s="6">
        <v>0</v>
      </c>
      <c r="U143" s="6">
        <v>0</v>
      </c>
      <c r="V143" s="6">
        <v>1</v>
      </c>
    </row>
    <row r="144" spans="15:22" ht="24" customHeight="1" x14ac:dyDescent="0.2">
      <c r="P144" s="2">
        <v>2</v>
      </c>
      <c r="Q144" s="6">
        <v>0</v>
      </c>
      <c r="R144" s="6">
        <v>1</v>
      </c>
      <c r="S144" s="6">
        <v>1</v>
      </c>
      <c r="T144" s="6">
        <v>1</v>
      </c>
      <c r="U144" s="6">
        <v>1</v>
      </c>
      <c r="V144" s="6">
        <v>0</v>
      </c>
    </row>
    <row r="145" spans="3:56" ht="24" customHeight="1" x14ac:dyDescent="0.2">
      <c r="P145" s="2">
        <v>3</v>
      </c>
      <c r="Q145" s="6">
        <v>1</v>
      </c>
      <c r="R145" s="6">
        <v>0</v>
      </c>
      <c r="S145" s="6">
        <v>1</v>
      </c>
      <c r="T145" s="6">
        <v>1</v>
      </c>
      <c r="U145" s="6">
        <v>0</v>
      </c>
      <c r="V145" s="6">
        <v>0</v>
      </c>
    </row>
    <row r="146" spans="3:56" ht="24" customHeight="1" x14ac:dyDescent="0.2">
      <c r="P146" s="2">
        <v>4</v>
      </c>
      <c r="Q146" s="6">
        <v>0</v>
      </c>
      <c r="R146" s="6">
        <v>1</v>
      </c>
      <c r="S146" s="6">
        <v>0</v>
      </c>
      <c r="T146" s="6">
        <v>1</v>
      </c>
      <c r="U146" s="6">
        <v>0</v>
      </c>
      <c r="V146" s="6">
        <v>1</v>
      </c>
    </row>
    <row r="147" spans="3:56" ht="24" customHeight="1" x14ac:dyDescent="0.2">
      <c r="P147" s="2">
        <v>5</v>
      </c>
      <c r="Q147" s="6">
        <v>0</v>
      </c>
      <c r="R147" s="6">
        <v>1</v>
      </c>
      <c r="S147" s="6">
        <v>0</v>
      </c>
      <c r="T147" s="6">
        <v>0</v>
      </c>
      <c r="U147" s="6">
        <v>1</v>
      </c>
      <c r="V147" s="6">
        <v>0</v>
      </c>
    </row>
    <row r="148" spans="3:56" ht="24" customHeight="1" x14ac:dyDescent="0.2">
      <c r="P148" s="2">
        <v>6</v>
      </c>
      <c r="Q148" s="6">
        <v>1</v>
      </c>
      <c r="R148" s="6">
        <v>0</v>
      </c>
      <c r="S148" s="6">
        <v>1</v>
      </c>
      <c r="T148" s="6">
        <v>1</v>
      </c>
      <c r="U148" s="6">
        <v>1</v>
      </c>
      <c r="V148" s="6">
        <v>1</v>
      </c>
    </row>
    <row r="149" spans="3:56" ht="24" customHeight="1" x14ac:dyDescent="0.2">
      <c r="P149" s="2">
        <v>7</v>
      </c>
      <c r="Q149" s="7">
        <v>1</v>
      </c>
      <c r="R149" s="7">
        <v>0</v>
      </c>
      <c r="S149" s="7">
        <v>1</v>
      </c>
      <c r="T149" s="7">
        <v>0</v>
      </c>
      <c r="U149" s="7">
        <v>0</v>
      </c>
      <c r="V149" s="7">
        <v>0</v>
      </c>
    </row>
    <row r="150" spans="3:56" ht="24" customHeight="1" x14ac:dyDescent="0.2">
      <c r="Q150" s="8" t="s">
        <v>2</v>
      </c>
      <c r="R150" s="8" t="s">
        <v>2</v>
      </c>
      <c r="S150" s="8" t="s">
        <v>2</v>
      </c>
      <c r="T150" s="8" t="s">
        <v>2</v>
      </c>
      <c r="U150" s="8" t="s">
        <v>2</v>
      </c>
      <c r="V150" s="8" t="s">
        <v>2</v>
      </c>
    </row>
    <row r="151" spans="3:56" ht="24" customHeight="1" x14ac:dyDescent="0.2">
      <c r="C151" s="39" t="s">
        <v>16</v>
      </c>
      <c r="AH151" t="s">
        <v>10</v>
      </c>
    </row>
    <row r="152" spans="3:56" ht="24" customHeight="1" x14ac:dyDescent="0.25">
      <c r="E152" s="4" t="s">
        <v>23</v>
      </c>
      <c r="F152" s="2">
        <v>1</v>
      </c>
      <c r="G152" s="2">
        <v>2</v>
      </c>
      <c r="H152" s="2">
        <v>3</v>
      </c>
      <c r="I152" s="2">
        <v>4</v>
      </c>
      <c r="J152" s="2">
        <v>5</v>
      </c>
      <c r="K152" s="2">
        <v>6</v>
      </c>
      <c r="L152" s="2">
        <v>7</v>
      </c>
      <c r="M152" s="2">
        <v>8</v>
      </c>
      <c r="P152" s="3" t="s">
        <v>22</v>
      </c>
      <c r="Q152" s="2">
        <v>0</v>
      </c>
      <c r="R152" s="2">
        <v>1</v>
      </c>
      <c r="S152" s="2">
        <v>2</v>
      </c>
      <c r="T152" s="2">
        <v>3</v>
      </c>
      <c r="U152" s="2">
        <v>4</v>
      </c>
      <c r="V152" s="2">
        <v>5</v>
      </c>
      <c r="AH152" s="3" t="s">
        <v>22</v>
      </c>
      <c r="AI152" s="2">
        <v>0</v>
      </c>
      <c r="AJ152" s="2">
        <v>1</v>
      </c>
      <c r="AK152" s="2">
        <v>2</v>
      </c>
      <c r="AL152" s="2">
        <v>3</v>
      </c>
      <c r="AM152" s="2">
        <v>4</v>
      </c>
      <c r="AN152" s="2">
        <v>5</v>
      </c>
    </row>
    <row r="153" spans="3:56" ht="24" customHeight="1" x14ac:dyDescent="0.25">
      <c r="E153" s="9" t="s">
        <v>21</v>
      </c>
      <c r="P153" s="9" t="s">
        <v>21</v>
      </c>
      <c r="AH153" s="9" t="s">
        <v>21</v>
      </c>
      <c r="AI153" s="2"/>
    </row>
    <row r="154" spans="3:56" ht="24" customHeight="1" x14ac:dyDescent="0.25">
      <c r="D154" s="20" t="s">
        <v>5</v>
      </c>
      <c r="E154" s="2">
        <v>1</v>
      </c>
      <c r="F154" s="10">
        <v>0</v>
      </c>
      <c r="G154" s="11">
        <v>1</v>
      </c>
      <c r="H154" s="11">
        <v>1</v>
      </c>
      <c r="I154" s="11">
        <v>0</v>
      </c>
      <c r="J154" s="11">
        <v>1</v>
      </c>
      <c r="K154" s="11">
        <v>0</v>
      </c>
      <c r="L154" s="11">
        <v>0</v>
      </c>
      <c r="M154" s="12">
        <v>1</v>
      </c>
      <c r="N154" s="13" t="s">
        <v>3</v>
      </c>
      <c r="O154" s="2" t="s">
        <v>4</v>
      </c>
      <c r="P154" s="2">
        <v>1</v>
      </c>
      <c r="Q154" s="5" cm="1">
        <f t="array" ref="Q154:V165">MMULT(F154:M165,Q142:V149)</f>
        <v>1</v>
      </c>
      <c r="R154" s="5">
        <v>3</v>
      </c>
      <c r="S154" s="5">
        <v>2</v>
      </c>
      <c r="T154" s="5">
        <v>2</v>
      </c>
      <c r="U154" s="5">
        <v>1</v>
      </c>
      <c r="V154" s="5">
        <v>2</v>
      </c>
      <c r="AH154" s="2">
        <v>1</v>
      </c>
      <c r="AI154" s="5" cm="1">
        <f t="array" ref="AI154:AN157">Q154:V157</f>
        <v>1</v>
      </c>
      <c r="AJ154" s="5">
        <v>3</v>
      </c>
      <c r="AK154" s="5">
        <v>2</v>
      </c>
      <c r="AL154" s="5">
        <v>2</v>
      </c>
      <c r="AM154" s="5">
        <v>1</v>
      </c>
      <c r="AN154" s="5">
        <v>2</v>
      </c>
    </row>
    <row r="155" spans="3:56" ht="24" customHeight="1" x14ac:dyDescent="0.2">
      <c r="D155" s="2"/>
      <c r="E155" s="2">
        <v>2</v>
      </c>
      <c r="F155" s="14">
        <v>1</v>
      </c>
      <c r="G155" s="15">
        <v>0</v>
      </c>
      <c r="H155" s="15">
        <v>1</v>
      </c>
      <c r="I155" s="15">
        <v>0</v>
      </c>
      <c r="J155" s="15">
        <v>0</v>
      </c>
      <c r="K155" s="15">
        <v>0</v>
      </c>
      <c r="L155" s="15">
        <v>0</v>
      </c>
      <c r="M155" s="16">
        <v>1</v>
      </c>
      <c r="N155" s="13" t="s">
        <v>3</v>
      </c>
      <c r="P155" s="2">
        <v>2</v>
      </c>
      <c r="Q155" s="6">
        <v>2</v>
      </c>
      <c r="R155" s="6">
        <v>1</v>
      </c>
      <c r="S155" s="6">
        <v>2</v>
      </c>
      <c r="T155" s="6">
        <v>1</v>
      </c>
      <c r="U155" s="6">
        <v>1</v>
      </c>
      <c r="V155" s="6">
        <v>1</v>
      </c>
      <c r="AH155" s="2">
        <v>2</v>
      </c>
      <c r="AI155" s="6">
        <v>2</v>
      </c>
      <c r="AJ155" s="6">
        <v>1</v>
      </c>
      <c r="AK155" s="6">
        <v>2</v>
      </c>
      <c r="AL155" s="6">
        <v>1</v>
      </c>
      <c r="AM155" s="6">
        <v>1</v>
      </c>
      <c r="AN155" s="6">
        <v>1</v>
      </c>
    </row>
    <row r="156" spans="3:56" ht="24" customHeight="1" x14ac:dyDescent="0.2">
      <c r="E156" s="2">
        <v>3</v>
      </c>
      <c r="F156" s="14">
        <v>1</v>
      </c>
      <c r="G156" s="15">
        <v>1</v>
      </c>
      <c r="H156" s="15">
        <v>0</v>
      </c>
      <c r="I156" s="15">
        <v>1</v>
      </c>
      <c r="J156" s="15">
        <v>1</v>
      </c>
      <c r="K156" s="15">
        <v>0</v>
      </c>
      <c r="L156" s="15">
        <v>1</v>
      </c>
      <c r="M156" s="16">
        <v>0</v>
      </c>
      <c r="N156" s="13" t="s">
        <v>3</v>
      </c>
      <c r="P156" s="2">
        <v>3</v>
      </c>
      <c r="Q156" s="6">
        <v>3</v>
      </c>
      <c r="R156" s="6">
        <v>2</v>
      </c>
      <c r="S156" s="6">
        <v>2</v>
      </c>
      <c r="T156" s="6">
        <v>3</v>
      </c>
      <c r="U156" s="6">
        <v>1</v>
      </c>
      <c r="V156" s="6">
        <v>4</v>
      </c>
      <c r="AH156" s="2">
        <v>3</v>
      </c>
      <c r="AI156" s="6">
        <v>3</v>
      </c>
      <c r="AJ156" s="6">
        <v>2</v>
      </c>
      <c r="AK156" s="6">
        <v>2</v>
      </c>
      <c r="AL156" s="6">
        <v>3</v>
      </c>
      <c r="AM156" s="6">
        <v>1</v>
      </c>
      <c r="AN156" s="6">
        <v>4</v>
      </c>
    </row>
    <row r="157" spans="3:56" ht="24" customHeight="1" x14ac:dyDescent="0.2">
      <c r="D157" s="2"/>
      <c r="E157" s="2">
        <v>4</v>
      </c>
      <c r="F157" s="17">
        <v>0</v>
      </c>
      <c r="G157" s="18">
        <v>1</v>
      </c>
      <c r="H157" s="18">
        <v>1</v>
      </c>
      <c r="I157" s="18">
        <v>2</v>
      </c>
      <c r="J157" s="18">
        <v>1</v>
      </c>
      <c r="K157" s="18">
        <v>2</v>
      </c>
      <c r="L157" s="18">
        <v>2</v>
      </c>
      <c r="M157" s="19">
        <v>1</v>
      </c>
      <c r="N157" s="13" t="s">
        <v>3</v>
      </c>
      <c r="P157" s="2">
        <v>4</v>
      </c>
      <c r="Q157" s="7">
        <v>5</v>
      </c>
      <c r="R157" s="7">
        <v>5</v>
      </c>
      <c r="S157" s="7">
        <v>6</v>
      </c>
      <c r="T157" s="7">
        <v>6</v>
      </c>
      <c r="U157" s="7">
        <v>5</v>
      </c>
      <c r="V157" s="7">
        <v>4</v>
      </c>
      <c r="AH157" s="2">
        <v>4</v>
      </c>
      <c r="AI157" s="7">
        <v>5</v>
      </c>
      <c r="AJ157" s="7">
        <v>5</v>
      </c>
      <c r="AK157" s="7">
        <v>6</v>
      </c>
      <c r="AL157" s="7">
        <v>6</v>
      </c>
      <c r="AM157" s="7">
        <v>5</v>
      </c>
      <c r="AN157" s="7">
        <v>4</v>
      </c>
    </row>
    <row r="158" spans="3:56" ht="24" customHeight="1" x14ac:dyDescent="0.25">
      <c r="D158" s="20" t="s">
        <v>8</v>
      </c>
      <c r="E158" s="2">
        <v>1</v>
      </c>
      <c r="F158" s="10">
        <v>0</v>
      </c>
      <c r="G158" s="11">
        <v>0</v>
      </c>
      <c r="H158" s="11">
        <v>0</v>
      </c>
      <c r="I158" s="11">
        <v>1</v>
      </c>
      <c r="J158" s="11">
        <v>0</v>
      </c>
      <c r="K158" s="11">
        <v>1</v>
      </c>
      <c r="L158" s="11">
        <v>2</v>
      </c>
      <c r="M158" s="12">
        <v>0</v>
      </c>
      <c r="N158" s="13" t="s">
        <v>3</v>
      </c>
      <c r="O158" s="2" t="s">
        <v>6</v>
      </c>
      <c r="P158" s="2">
        <v>1</v>
      </c>
      <c r="Q158" s="5">
        <v>3</v>
      </c>
      <c r="R158" s="5">
        <v>1</v>
      </c>
      <c r="S158" s="5">
        <v>3</v>
      </c>
      <c r="T158" s="5">
        <v>3</v>
      </c>
      <c r="U158" s="5">
        <v>3</v>
      </c>
      <c r="V158" s="5">
        <v>2</v>
      </c>
      <c r="AA158" t="s">
        <v>11</v>
      </c>
      <c r="AC158" s="2"/>
      <c r="AI158" s="8" t="s">
        <v>2</v>
      </c>
      <c r="AJ158" s="8" t="s">
        <v>2</v>
      </c>
      <c r="AK158" s="8" t="s">
        <v>2</v>
      </c>
      <c r="AL158" s="8" t="s">
        <v>2</v>
      </c>
      <c r="AM158" s="8" t="s">
        <v>2</v>
      </c>
      <c r="AN158" s="8" t="s">
        <v>2</v>
      </c>
    </row>
    <row r="159" spans="3:56" ht="24" customHeight="1" x14ac:dyDescent="0.25">
      <c r="D159" s="2"/>
      <c r="E159" s="2">
        <v>2</v>
      </c>
      <c r="F159" s="14">
        <v>0</v>
      </c>
      <c r="G159" s="15">
        <v>1</v>
      </c>
      <c r="H159" s="15">
        <v>1</v>
      </c>
      <c r="I159" s="15">
        <v>0</v>
      </c>
      <c r="J159" s="15">
        <v>-1</v>
      </c>
      <c r="K159" s="15">
        <v>0</v>
      </c>
      <c r="L159" s="15">
        <v>0</v>
      </c>
      <c r="M159" s="16">
        <v>1</v>
      </c>
      <c r="N159" s="13" t="s">
        <v>3</v>
      </c>
      <c r="P159" s="2">
        <v>2</v>
      </c>
      <c r="Q159" s="6">
        <v>1</v>
      </c>
      <c r="R159" s="6">
        <v>1</v>
      </c>
      <c r="S159" s="6">
        <v>2</v>
      </c>
      <c r="T159" s="6">
        <v>0</v>
      </c>
      <c r="U159" s="6">
        <v>1</v>
      </c>
      <c r="V159" s="6">
        <v>0</v>
      </c>
      <c r="AA159" s="3" t="s">
        <v>22</v>
      </c>
      <c r="AB159" s="9" t="s">
        <v>21</v>
      </c>
      <c r="AC159" s="2">
        <v>0</v>
      </c>
      <c r="AD159" s="2">
        <v>1</v>
      </c>
      <c r="AE159" s="2">
        <v>2</v>
      </c>
      <c r="AF159" s="2">
        <v>3</v>
      </c>
    </row>
    <row r="160" spans="3:56" ht="24" customHeight="1" x14ac:dyDescent="0.2">
      <c r="E160" s="2">
        <v>3</v>
      </c>
      <c r="F160" s="14">
        <v>0</v>
      </c>
      <c r="G160" s="15">
        <v>0</v>
      </c>
      <c r="H160" s="15">
        <v>0</v>
      </c>
      <c r="I160" s="15">
        <v>-1</v>
      </c>
      <c r="J160" s="15">
        <v>0</v>
      </c>
      <c r="K160" s="15">
        <v>1</v>
      </c>
      <c r="L160" s="15">
        <v>0</v>
      </c>
      <c r="M160" s="16">
        <v>0</v>
      </c>
      <c r="N160" s="13" t="s">
        <v>3</v>
      </c>
      <c r="P160" s="2">
        <v>3</v>
      </c>
      <c r="Q160" s="6">
        <v>-1</v>
      </c>
      <c r="R160" s="6">
        <v>1</v>
      </c>
      <c r="S160" s="6">
        <v>-1</v>
      </c>
      <c r="T160" s="6">
        <v>-1</v>
      </c>
      <c r="U160" s="6">
        <v>1</v>
      </c>
      <c r="V160" s="6">
        <v>0</v>
      </c>
      <c r="AA160" s="2">
        <v>1</v>
      </c>
      <c r="AC160" s="21" cm="1">
        <f t="array" ref="AC160:AF165">TRANSPOSE(Q158:V161)</f>
        <v>3</v>
      </c>
      <c r="AD160" s="22">
        <v>1</v>
      </c>
      <c r="AE160" s="22">
        <v>-1</v>
      </c>
      <c r="AF160" s="23">
        <v>1</v>
      </c>
      <c r="AG160" s="13" t="s">
        <v>3</v>
      </c>
      <c r="AI160" s="24" cm="1">
        <f t="array" ref="AI160:AN165">MMULT(_xlfn.ANCHORARRAY(AC160),_xlfn.ANCHORARRAY(AI154))</f>
        <v>7</v>
      </c>
      <c r="AJ160" s="25">
        <v>13</v>
      </c>
      <c r="AK160" s="25">
        <v>12</v>
      </c>
      <c r="AL160" s="25">
        <v>10</v>
      </c>
      <c r="AM160" s="25">
        <v>8</v>
      </c>
      <c r="AN160" s="26">
        <v>7</v>
      </c>
      <c r="AO160" s="13" t="s">
        <v>3</v>
      </c>
      <c r="AQ160" s="24" cm="1">
        <f t="array" ref="AQ160:AV165">_xlfn.ANCHORARRAY(AI160)/SQRT(4)</f>
        <v>3.5</v>
      </c>
      <c r="AR160" s="25">
        <v>6.5</v>
      </c>
      <c r="AS160" s="25">
        <v>6</v>
      </c>
      <c r="AT160" s="25">
        <v>5</v>
      </c>
      <c r="AU160" s="25">
        <v>4</v>
      </c>
      <c r="AV160" s="26">
        <v>3.5</v>
      </c>
      <c r="AW160" s="13" t="s">
        <v>3</v>
      </c>
      <c r="AY160" s="32" cm="1">
        <f t="array" ref="AY160:AY165">_xlfn.LET(_xlpm.x,AQ160:AQ165, EXP(_xlpm.x) / SUM(EXP(_xlpm.x)))</f>
        <v>7.2536006717083407E-2</v>
      </c>
      <c r="AZ160" s="32" cm="1">
        <f t="array" ref="AZ160:AZ165">_xlfn.LET(_xlpm.x,AR160:AR165, EXP(_xlpm.x) / SUM(EXP(_xlpm.x)))</f>
        <v>0.24747587714581715</v>
      </c>
      <c r="BA160" s="32" cm="1">
        <f t="array" ref="BA160:BA165">_xlfn.LET(_xlpm.x,AS160:AS165, EXP(_xlpm.x) / SUM(EXP(_xlpm.x)))</f>
        <v>0.18273663776601956</v>
      </c>
      <c r="BB160" s="32" cm="1">
        <f t="array" ref="BB160:BB165">_xlfn.LET(_xlpm.x,AT160:AT165, EXP(_xlpm.x) / SUM(EXP(_xlpm.x)))</f>
        <v>0.13518627788374038</v>
      </c>
      <c r="BC160" s="32" cm="1">
        <f t="array" ref="BC160:BC165">_xlfn.LET(_xlpm.x,AU160:AU165, EXP(_xlpm.x) / SUM(EXP(_xlpm.x)))</f>
        <v>0.22083980631070485</v>
      </c>
      <c r="BD160" s="32" cm="1">
        <f t="array" ref="BD160:BD165">_xlfn.LET(_xlpm.x,AV160:AV165, EXP(_xlpm.x) / SUM(EXP(_xlpm.x)))</f>
        <v>5.2198496979898625E-2</v>
      </c>
    </row>
    <row r="161" spans="4:56" ht="24" customHeight="1" x14ac:dyDescent="0.2">
      <c r="D161" s="2"/>
      <c r="E161" s="2">
        <v>4</v>
      </c>
      <c r="F161" s="17">
        <v>0</v>
      </c>
      <c r="G161" s="18">
        <v>1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9">
        <v>1</v>
      </c>
      <c r="N161" s="13" t="s">
        <v>3</v>
      </c>
      <c r="P161" s="2">
        <v>4</v>
      </c>
      <c r="Q161" s="7">
        <v>1</v>
      </c>
      <c r="R161" s="7">
        <v>1</v>
      </c>
      <c r="S161" s="7">
        <v>1</v>
      </c>
      <c r="T161" s="7">
        <v>0</v>
      </c>
      <c r="U161" s="7">
        <v>0</v>
      </c>
      <c r="V161" s="7">
        <v>1</v>
      </c>
      <c r="AA161" s="2">
        <v>2</v>
      </c>
      <c r="AC161" s="21">
        <v>1</v>
      </c>
      <c r="AD161" s="22">
        <v>1</v>
      </c>
      <c r="AE161" s="22">
        <v>1</v>
      </c>
      <c r="AF161" s="23">
        <v>1</v>
      </c>
      <c r="AG161" s="13" t="s">
        <v>3</v>
      </c>
      <c r="AI161" s="27">
        <v>11</v>
      </c>
      <c r="AJ161" s="2">
        <v>11</v>
      </c>
      <c r="AK161" s="2">
        <v>12</v>
      </c>
      <c r="AL161" s="2">
        <v>12</v>
      </c>
      <c r="AM161" s="2">
        <v>8</v>
      </c>
      <c r="AN161" s="28">
        <v>11</v>
      </c>
      <c r="AO161" s="13" t="s">
        <v>3</v>
      </c>
      <c r="AQ161" s="27">
        <v>5.5</v>
      </c>
      <c r="AR161" s="2">
        <v>5.5</v>
      </c>
      <c r="AS161" s="2">
        <v>6</v>
      </c>
      <c r="AT161" s="2">
        <v>6</v>
      </c>
      <c r="AU161" s="2">
        <v>4</v>
      </c>
      <c r="AV161" s="28">
        <v>5.5</v>
      </c>
      <c r="AW161" s="13" t="s">
        <v>3</v>
      </c>
      <c r="AY161" s="33">
        <v>0.53597262282493985</v>
      </c>
      <c r="AZ161" s="33">
        <v>9.1041287387815736E-2</v>
      </c>
      <c r="BA161" s="33">
        <v>0.18273663776601956</v>
      </c>
      <c r="BB161" s="33">
        <v>0.36747440262838643</v>
      </c>
      <c r="BC161" s="33">
        <v>0.22083980631070485</v>
      </c>
      <c r="BD161" s="33">
        <v>0.38569762246433309</v>
      </c>
    </row>
    <row r="162" spans="4:56" ht="24" customHeight="1" x14ac:dyDescent="0.25">
      <c r="D162" s="20" t="s">
        <v>9</v>
      </c>
      <c r="E162" s="2">
        <v>1</v>
      </c>
      <c r="F162" s="10">
        <v>0</v>
      </c>
      <c r="G162" s="11">
        <v>1</v>
      </c>
      <c r="H162" s="11">
        <v>0</v>
      </c>
      <c r="I162" s="11">
        <v>0</v>
      </c>
      <c r="J162" s="11">
        <v>0</v>
      </c>
      <c r="K162" s="11">
        <v>1</v>
      </c>
      <c r="L162" s="11">
        <v>-1</v>
      </c>
      <c r="M162" s="12">
        <v>1</v>
      </c>
      <c r="N162" s="13" t="s">
        <v>3</v>
      </c>
      <c r="O162" s="2" t="s">
        <v>7</v>
      </c>
      <c r="P162" s="2">
        <v>1</v>
      </c>
      <c r="Q162" s="5">
        <v>0</v>
      </c>
      <c r="R162" s="5">
        <v>2</v>
      </c>
      <c r="S162" s="5">
        <v>0</v>
      </c>
      <c r="T162" s="5">
        <v>-1</v>
      </c>
      <c r="U162" s="5">
        <v>0</v>
      </c>
      <c r="V162" s="5">
        <v>0</v>
      </c>
      <c r="AA162" s="2">
        <v>3</v>
      </c>
      <c r="AC162" s="21">
        <v>3</v>
      </c>
      <c r="AD162" s="22">
        <v>2</v>
      </c>
      <c r="AE162" s="22">
        <v>-1</v>
      </c>
      <c r="AF162" s="23">
        <v>1</v>
      </c>
      <c r="AG162" s="13" t="s">
        <v>3</v>
      </c>
      <c r="AI162" s="27">
        <v>9</v>
      </c>
      <c r="AJ162" s="2">
        <v>14</v>
      </c>
      <c r="AK162" s="2">
        <v>14</v>
      </c>
      <c r="AL162" s="2">
        <v>11</v>
      </c>
      <c r="AM162" s="2">
        <v>9</v>
      </c>
      <c r="AN162" s="28">
        <v>8</v>
      </c>
      <c r="AO162" s="13" t="s">
        <v>3</v>
      </c>
      <c r="AQ162" s="27">
        <v>4.5</v>
      </c>
      <c r="AR162" s="2">
        <v>7</v>
      </c>
      <c r="AS162" s="2">
        <v>7</v>
      </c>
      <c r="AT162" s="2">
        <v>5.5</v>
      </c>
      <c r="AU162" s="2">
        <v>4.5</v>
      </c>
      <c r="AV162" s="28">
        <v>4</v>
      </c>
      <c r="AW162" s="13" t="s">
        <v>3</v>
      </c>
      <c r="AY162" s="33">
        <v>0.19717330896803109</v>
      </c>
      <c r="AZ162" s="33">
        <v>0.40801874263548044</v>
      </c>
      <c r="BA162" s="33">
        <v>0.49672968183307381</v>
      </c>
      <c r="BB162" s="33">
        <v>0.2228844918537011</v>
      </c>
      <c r="BC162" s="33">
        <v>0.36410328608175552</v>
      </c>
      <c r="BD162" s="33">
        <v>8.6060772269335256E-2</v>
      </c>
    </row>
    <row r="163" spans="4:56" ht="24" customHeight="1" x14ac:dyDescent="0.2">
      <c r="D163" s="2"/>
      <c r="E163" s="2">
        <v>2</v>
      </c>
      <c r="F163" s="14">
        <v>1</v>
      </c>
      <c r="G163" s="15">
        <v>0</v>
      </c>
      <c r="H163" s="15">
        <v>-1</v>
      </c>
      <c r="I163" s="15">
        <v>0</v>
      </c>
      <c r="J163" s="15">
        <v>1</v>
      </c>
      <c r="K163" s="15">
        <v>1</v>
      </c>
      <c r="L163" s="15">
        <v>1</v>
      </c>
      <c r="M163" s="16">
        <v>-1</v>
      </c>
      <c r="N163" s="13" t="s">
        <v>3</v>
      </c>
      <c r="P163" s="2">
        <v>2</v>
      </c>
      <c r="Q163" s="6">
        <v>1</v>
      </c>
      <c r="R163" s="6">
        <v>1</v>
      </c>
      <c r="S163" s="6">
        <v>-1</v>
      </c>
      <c r="T163" s="6">
        <v>1</v>
      </c>
      <c r="U163" s="6">
        <v>1</v>
      </c>
      <c r="V163" s="6">
        <v>3</v>
      </c>
      <c r="AA163" s="2">
        <v>4</v>
      </c>
      <c r="AC163" s="21">
        <v>3</v>
      </c>
      <c r="AD163" s="22">
        <v>0</v>
      </c>
      <c r="AE163" s="22">
        <v>-1</v>
      </c>
      <c r="AF163" s="23">
        <v>0</v>
      </c>
      <c r="AG163" s="13" t="s">
        <v>3</v>
      </c>
      <c r="AI163" s="27">
        <v>0</v>
      </c>
      <c r="AJ163" s="2">
        <v>7</v>
      </c>
      <c r="AK163" s="2">
        <v>4</v>
      </c>
      <c r="AL163" s="2">
        <v>3</v>
      </c>
      <c r="AM163" s="2">
        <v>2</v>
      </c>
      <c r="AN163" s="28">
        <v>2</v>
      </c>
      <c r="AO163" s="13" t="s">
        <v>3</v>
      </c>
      <c r="AQ163" s="27">
        <v>0</v>
      </c>
      <c r="AR163" s="2">
        <v>3.5</v>
      </c>
      <c r="AS163" s="2">
        <v>2</v>
      </c>
      <c r="AT163" s="2">
        <v>1.5</v>
      </c>
      <c r="AU163" s="2">
        <v>1</v>
      </c>
      <c r="AV163" s="28">
        <v>1</v>
      </c>
      <c r="AW163" s="13" t="s">
        <v>3</v>
      </c>
      <c r="AY163" s="33">
        <v>2.1903976067596379E-3</v>
      </c>
      <c r="AZ163" s="33">
        <v>1.2321098414855897E-2</v>
      </c>
      <c r="BA163" s="33">
        <v>3.3469382690638392E-3</v>
      </c>
      <c r="BB163" s="33">
        <v>4.0822718666914037E-3</v>
      </c>
      <c r="BC163" s="33">
        <v>1.0994966535136893E-2</v>
      </c>
      <c r="BD163" s="33">
        <v>4.284713552764564E-3</v>
      </c>
    </row>
    <row r="164" spans="4:56" ht="24" customHeight="1" x14ac:dyDescent="0.2">
      <c r="E164" s="2">
        <v>3</v>
      </c>
      <c r="F164" s="14">
        <v>1</v>
      </c>
      <c r="G164" s="15">
        <v>0</v>
      </c>
      <c r="H164" s="15">
        <v>-1</v>
      </c>
      <c r="I164" s="15">
        <v>0</v>
      </c>
      <c r="J164" s="15">
        <v>1</v>
      </c>
      <c r="K164" s="15">
        <v>0</v>
      </c>
      <c r="L164" s="15">
        <v>0</v>
      </c>
      <c r="M164" s="16">
        <v>0</v>
      </c>
      <c r="N164" s="13" t="s">
        <v>3</v>
      </c>
      <c r="P164" s="2">
        <v>3</v>
      </c>
      <c r="Q164" s="6">
        <v>1</v>
      </c>
      <c r="R164" s="6">
        <v>0</v>
      </c>
      <c r="S164" s="6">
        <v>-1</v>
      </c>
      <c r="T164" s="6">
        <v>0</v>
      </c>
      <c r="U164" s="6">
        <v>-1</v>
      </c>
      <c r="V164" s="6">
        <v>2</v>
      </c>
      <c r="AA164" s="2">
        <v>5</v>
      </c>
      <c r="AC164" s="21">
        <v>3</v>
      </c>
      <c r="AD164" s="22">
        <v>1</v>
      </c>
      <c r="AE164" s="22">
        <v>1</v>
      </c>
      <c r="AF164" s="23">
        <v>0</v>
      </c>
      <c r="AG164" s="13" t="s">
        <v>3</v>
      </c>
      <c r="AI164" s="27">
        <v>8</v>
      </c>
      <c r="AJ164" s="2">
        <v>12</v>
      </c>
      <c r="AK164" s="2">
        <v>10</v>
      </c>
      <c r="AL164" s="2">
        <v>10</v>
      </c>
      <c r="AM164" s="2">
        <v>5</v>
      </c>
      <c r="AN164" s="28">
        <v>11</v>
      </c>
      <c r="AO164" s="13" t="s">
        <v>3</v>
      </c>
      <c r="AQ164" s="27">
        <v>4</v>
      </c>
      <c r="AR164" s="2">
        <v>6</v>
      </c>
      <c r="AS164" s="2">
        <v>5</v>
      </c>
      <c r="AT164" s="2">
        <v>5</v>
      </c>
      <c r="AU164" s="2">
        <v>2.5</v>
      </c>
      <c r="AV164" s="28">
        <v>5.5</v>
      </c>
      <c r="AW164" s="13" t="s">
        <v>3</v>
      </c>
      <c r="AY164" s="33">
        <v>0.11959165716610279</v>
      </c>
      <c r="AZ164" s="33">
        <v>0.1501017070282151</v>
      </c>
      <c r="BA164" s="33">
        <v>6.7225052182911554E-2</v>
      </c>
      <c r="BB164" s="33">
        <v>0.13518627788374038</v>
      </c>
      <c r="BC164" s="33">
        <v>4.9276021349255801E-2</v>
      </c>
      <c r="BD164" s="33">
        <v>0.38569762246433309</v>
      </c>
    </row>
    <row r="165" spans="4:56" ht="24" customHeight="1" x14ac:dyDescent="0.2">
      <c r="D165" s="2"/>
      <c r="E165" s="2">
        <v>4</v>
      </c>
      <c r="F165" s="17">
        <v>0</v>
      </c>
      <c r="G165" s="18">
        <v>1</v>
      </c>
      <c r="H165" s="18">
        <v>0</v>
      </c>
      <c r="I165" s="18">
        <v>0</v>
      </c>
      <c r="J165" s="18">
        <v>0</v>
      </c>
      <c r="K165" s="18">
        <v>-1</v>
      </c>
      <c r="L165" s="18">
        <v>0</v>
      </c>
      <c r="M165" s="19">
        <v>1</v>
      </c>
      <c r="N165" s="13" t="s">
        <v>3</v>
      </c>
      <c r="P165" s="2">
        <v>4</v>
      </c>
      <c r="Q165" s="7">
        <v>1</v>
      </c>
      <c r="R165" s="7">
        <v>0</v>
      </c>
      <c r="S165" s="7">
        <v>1</v>
      </c>
      <c r="T165" s="7">
        <v>0</v>
      </c>
      <c r="U165" s="7">
        <v>-1</v>
      </c>
      <c r="V165" s="7">
        <v>1</v>
      </c>
      <c r="AA165" s="2">
        <v>6</v>
      </c>
      <c r="AC165" s="21">
        <v>2</v>
      </c>
      <c r="AD165" s="22">
        <v>0</v>
      </c>
      <c r="AE165" s="22">
        <v>0</v>
      </c>
      <c r="AF165" s="23">
        <v>1</v>
      </c>
      <c r="AG165" s="13" t="s">
        <v>3</v>
      </c>
      <c r="AI165" s="29">
        <v>7</v>
      </c>
      <c r="AJ165" s="30">
        <v>11</v>
      </c>
      <c r="AK165" s="30">
        <v>10</v>
      </c>
      <c r="AL165" s="30">
        <v>10</v>
      </c>
      <c r="AM165" s="30">
        <v>7</v>
      </c>
      <c r="AN165" s="31">
        <v>8</v>
      </c>
      <c r="AO165" s="13" t="s">
        <v>3</v>
      </c>
      <c r="AQ165" s="29">
        <v>3.5</v>
      </c>
      <c r="AR165" s="30">
        <v>5.5</v>
      </c>
      <c r="AS165" s="30">
        <v>5</v>
      </c>
      <c r="AT165" s="30">
        <v>5</v>
      </c>
      <c r="AU165" s="30">
        <v>3.5</v>
      </c>
      <c r="AV165" s="31">
        <v>4</v>
      </c>
      <c r="AW165" s="13" t="s">
        <v>3</v>
      </c>
      <c r="AY165" s="34">
        <v>7.2536006717083407E-2</v>
      </c>
      <c r="AZ165" s="34">
        <v>9.1041287387815736E-2</v>
      </c>
      <c r="BA165" s="34">
        <v>6.7225052182911554E-2</v>
      </c>
      <c r="BB165" s="34">
        <v>0.13518627788374038</v>
      </c>
      <c r="BC165" s="34">
        <v>0.133946113412442</v>
      </c>
      <c r="BD165" s="34">
        <v>8.6060772269335256E-2</v>
      </c>
    </row>
    <row r="167" spans="4:56" ht="24" customHeight="1" x14ac:dyDescent="0.2">
      <c r="AH167" t="s">
        <v>12</v>
      </c>
    </row>
    <row r="168" spans="4:56" ht="24" customHeight="1" x14ac:dyDescent="0.25">
      <c r="AH168" s="3" t="s">
        <v>22</v>
      </c>
      <c r="AI168" s="2">
        <v>0</v>
      </c>
      <c r="AJ168" s="2">
        <v>1</v>
      </c>
      <c r="AK168" s="2">
        <v>2</v>
      </c>
      <c r="AL168" s="2">
        <v>3</v>
      </c>
      <c r="AM168" s="2">
        <v>4</v>
      </c>
      <c r="AN168" s="2">
        <v>5</v>
      </c>
      <c r="AX168" s="3" t="s">
        <v>22</v>
      </c>
      <c r="AY168" s="2">
        <v>0</v>
      </c>
      <c r="AZ168" s="2">
        <v>1</v>
      </c>
      <c r="BA168" s="2">
        <v>2</v>
      </c>
      <c r="BB168" s="2">
        <v>3</v>
      </c>
      <c r="BC168" s="2">
        <v>4</v>
      </c>
      <c r="BD168" s="2">
        <v>5</v>
      </c>
    </row>
    <row r="169" spans="4:56" ht="24" customHeight="1" x14ac:dyDescent="0.25">
      <c r="AH169" s="9" t="s">
        <v>21</v>
      </c>
      <c r="AI169" s="2"/>
      <c r="AX169" s="9" t="s">
        <v>21</v>
      </c>
      <c r="AY169" s="2"/>
    </row>
    <row r="170" spans="4:56" ht="24" customHeight="1" x14ac:dyDescent="0.2">
      <c r="AH170" s="2">
        <v>1</v>
      </c>
      <c r="AI170" s="5" cm="1">
        <f t="array" ref="AI170:AN173">Q162:V165</f>
        <v>0</v>
      </c>
      <c r="AJ170" s="5">
        <v>2</v>
      </c>
      <c r="AK170" s="5">
        <v>0</v>
      </c>
      <c r="AL170" s="5">
        <v>-1</v>
      </c>
      <c r="AM170" s="5">
        <v>0</v>
      </c>
      <c r="AN170" s="5">
        <v>0</v>
      </c>
      <c r="AW170" s="13" t="s">
        <v>3</v>
      </c>
      <c r="AX170" s="2">
        <v>1</v>
      </c>
      <c r="AY170" s="36" cm="1">
        <f t="array" ref="AY170:BD173">MMULT(_xlfn.ANCHORARRAY(AI170),AY160:BD165)</f>
        <v>1.06975484804312</v>
      </c>
      <c r="AZ170" s="36">
        <v>0.16976147636077557</v>
      </c>
      <c r="BA170" s="36">
        <v>0.36212633726297527</v>
      </c>
      <c r="BB170" s="36">
        <v>0.73086653339008145</v>
      </c>
      <c r="BC170" s="36">
        <v>0.43068464608627283</v>
      </c>
      <c r="BD170" s="36">
        <v>0.76711053137590157</v>
      </c>
    </row>
    <row r="171" spans="4:56" ht="24" customHeight="1" x14ac:dyDescent="0.2">
      <c r="AH171" s="2">
        <v>2</v>
      </c>
      <c r="AI171" s="6">
        <v>1</v>
      </c>
      <c r="AJ171" s="6">
        <v>1</v>
      </c>
      <c r="AK171" s="6">
        <v>-1</v>
      </c>
      <c r="AL171" s="6">
        <v>1</v>
      </c>
      <c r="AM171" s="6">
        <v>1</v>
      </c>
      <c r="AN171" s="6">
        <v>3</v>
      </c>
      <c r="AW171" s="13" t="s">
        <v>3</v>
      </c>
      <c r="AX171" s="2">
        <v>2</v>
      </c>
      <c r="AY171" s="37">
        <v>0.7507253954981048</v>
      </c>
      <c r="AZ171" s="37">
        <v>0.36604508950467063</v>
      </c>
      <c r="BA171" s="37">
        <v>0.14099074069967538</v>
      </c>
      <c r="BB171" s="37">
        <v>0.82460357206007862</v>
      </c>
      <c r="BC171" s="37">
        <v>0.53968565466137286</v>
      </c>
      <c r="BD171" s="37">
        <v>0.99999999999999989</v>
      </c>
    </row>
    <row r="172" spans="4:56" ht="24" customHeight="1" x14ac:dyDescent="0.2">
      <c r="AH172" s="2">
        <v>3</v>
      </c>
      <c r="AI172" s="6">
        <v>1</v>
      </c>
      <c r="AJ172" s="6">
        <v>0</v>
      </c>
      <c r="AK172" s="6">
        <v>-1</v>
      </c>
      <c r="AL172" s="6">
        <v>0</v>
      </c>
      <c r="AM172" s="6">
        <v>-1</v>
      </c>
      <c r="AN172" s="6">
        <v>2</v>
      </c>
      <c r="AW172" s="13" t="s">
        <v>3</v>
      </c>
      <c r="AX172" s="2">
        <v>3</v>
      </c>
      <c r="AY172" s="37">
        <v>-9.915694598288366E-2</v>
      </c>
      <c r="AZ172" s="37">
        <v>-0.12856199774224689</v>
      </c>
      <c r="BA172" s="37">
        <v>-0.24676799188414272</v>
      </c>
      <c r="BB172" s="37">
        <v>4.748806391377966E-2</v>
      </c>
      <c r="BC172" s="37">
        <v>7.5352725704577544E-2</v>
      </c>
      <c r="BD172" s="37">
        <v>-0.24743835321509922</v>
      </c>
    </row>
    <row r="173" spans="4:56" ht="24" customHeight="1" x14ac:dyDescent="0.2">
      <c r="AH173" s="2">
        <v>4</v>
      </c>
      <c r="AI173" s="7">
        <v>1</v>
      </c>
      <c r="AJ173" s="7">
        <v>0</v>
      </c>
      <c r="AK173" s="7">
        <v>1</v>
      </c>
      <c r="AL173" s="7">
        <v>0</v>
      </c>
      <c r="AM173" s="7">
        <v>-1</v>
      </c>
      <c r="AN173" s="7">
        <v>1</v>
      </c>
      <c r="AW173" s="13" t="s">
        <v>3</v>
      </c>
      <c r="AX173" s="2">
        <v>4</v>
      </c>
      <c r="AY173" s="38">
        <v>0.22265366523609509</v>
      </c>
      <c r="AZ173" s="38">
        <v>0.59643420014089821</v>
      </c>
      <c r="BA173" s="38">
        <v>0.67946631959909332</v>
      </c>
      <c r="BB173" s="38">
        <v>0.35807076973744145</v>
      </c>
      <c r="BC173" s="38">
        <v>0.66961318445564655</v>
      </c>
      <c r="BD173" s="38">
        <v>-0.16137758094576396</v>
      </c>
    </row>
    <row r="178" spans="3:56" ht="24" customHeight="1" x14ac:dyDescent="0.2">
      <c r="C178" s="39" t="s">
        <v>14</v>
      </c>
      <c r="AH178" t="s">
        <v>10</v>
      </c>
    </row>
    <row r="179" spans="3:56" ht="24" customHeight="1" x14ac:dyDescent="0.25">
      <c r="E179" s="4" t="s">
        <v>23</v>
      </c>
      <c r="F179" s="2">
        <v>1</v>
      </c>
      <c r="G179" s="2">
        <v>2</v>
      </c>
      <c r="H179" s="2">
        <v>3</v>
      </c>
      <c r="I179" s="2">
        <v>4</v>
      </c>
      <c r="J179" s="2">
        <v>5</v>
      </c>
      <c r="K179" s="2">
        <v>6</v>
      </c>
      <c r="L179" s="2">
        <v>7</v>
      </c>
      <c r="M179" s="2">
        <v>8</v>
      </c>
      <c r="P179" s="3" t="s">
        <v>22</v>
      </c>
      <c r="Q179" s="2">
        <v>0</v>
      </c>
      <c r="R179" s="2">
        <v>1</v>
      </c>
      <c r="S179" s="2">
        <v>2</v>
      </c>
      <c r="T179" s="2">
        <v>3</v>
      </c>
      <c r="U179" s="2">
        <v>4</v>
      </c>
      <c r="V179" s="2">
        <v>5</v>
      </c>
      <c r="AH179" s="3" t="s">
        <v>22</v>
      </c>
      <c r="AI179" s="2">
        <v>0</v>
      </c>
      <c r="AJ179" s="2">
        <v>1</v>
      </c>
      <c r="AK179" s="2">
        <v>2</v>
      </c>
      <c r="AL179" s="2">
        <v>3</v>
      </c>
      <c r="AM179" s="2">
        <v>4</v>
      </c>
      <c r="AN179" s="2">
        <v>5</v>
      </c>
    </row>
    <row r="180" spans="3:56" ht="24" customHeight="1" x14ac:dyDescent="0.25">
      <c r="E180" s="9" t="s">
        <v>21</v>
      </c>
      <c r="P180" s="9" t="s">
        <v>21</v>
      </c>
      <c r="AH180" s="9" t="s">
        <v>21</v>
      </c>
      <c r="AI180" s="2"/>
    </row>
    <row r="181" spans="3:56" ht="24" customHeight="1" x14ac:dyDescent="0.25">
      <c r="D181" s="20" t="s">
        <v>5</v>
      </c>
      <c r="E181" s="2">
        <v>1</v>
      </c>
      <c r="F181" s="10">
        <v>0</v>
      </c>
      <c r="G181" s="11">
        <v>1</v>
      </c>
      <c r="H181" s="11">
        <v>1</v>
      </c>
      <c r="I181" s="11">
        <v>1</v>
      </c>
      <c r="J181" s="11">
        <v>1</v>
      </c>
      <c r="K181" s="11">
        <v>0</v>
      </c>
      <c r="L181" s="11">
        <v>0</v>
      </c>
      <c r="M181" s="12">
        <v>1</v>
      </c>
      <c r="N181" s="13" t="s">
        <v>3</v>
      </c>
      <c r="O181" s="2" t="s">
        <v>4</v>
      </c>
      <c r="P181" s="2">
        <v>1</v>
      </c>
      <c r="Q181" s="5" cm="1">
        <f t="array" ref="Q181:V192">MMULT(F181:M192,Q142:V149)</f>
        <v>2</v>
      </c>
      <c r="R181" s="5">
        <v>3</v>
      </c>
      <c r="S181" s="5">
        <v>3</v>
      </c>
      <c r="T181" s="5">
        <v>3</v>
      </c>
      <c r="U181" s="5">
        <v>1</v>
      </c>
      <c r="V181" s="5">
        <v>2</v>
      </c>
      <c r="AH181" s="2">
        <v>1</v>
      </c>
      <c r="AI181" s="5" cm="1">
        <f t="array" ref="AI181:AN184">Q181:V184</f>
        <v>2</v>
      </c>
      <c r="AJ181" s="5">
        <v>3</v>
      </c>
      <c r="AK181" s="5">
        <v>3</v>
      </c>
      <c r="AL181" s="5">
        <v>3</v>
      </c>
      <c r="AM181" s="5">
        <v>1</v>
      </c>
      <c r="AN181" s="5">
        <v>2</v>
      </c>
    </row>
    <row r="182" spans="3:56" ht="24" customHeight="1" x14ac:dyDescent="0.2">
      <c r="D182" s="2"/>
      <c r="E182" s="2">
        <v>2</v>
      </c>
      <c r="F182" s="14">
        <v>0</v>
      </c>
      <c r="G182" s="15">
        <v>1</v>
      </c>
      <c r="H182" s="15">
        <v>1</v>
      </c>
      <c r="I182" s="15">
        <v>0</v>
      </c>
      <c r="J182" s="15">
        <v>1</v>
      </c>
      <c r="K182" s="15">
        <v>0</v>
      </c>
      <c r="L182" s="15">
        <v>0</v>
      </c>
      <c r="M182" s="16">
        <v>1</v>
      </c>
      <c r="N182" s="13" t="s">
        <v>3</v>
      </c>
      <c r="P182" s="2">
        <v>2</v>
      </c>
      <c r="Q182" s="6">
        <v>1</v>
      </c>
      <c r="R182" s="6">
        <v>3</v>
      </c>
      <c r="S182" s="6">
        <v>2</v>
      </c>
      <c r="T182" s="6">
        <v>2</v>
      </c>
      <c r="U182" s="6">
        <v>1</v>
      </c>
      <c r="V182" s="6">
        <v>2</v>
      </c>
      <c r="AH182" s="2">
        <v>2</v>
      </c>
      <c r="AI182" s="6">
        <v>1</v>
      </c>
      <c r="AJ182" s="6">
        <v>3</v>
      </c>
      <c r="AK182" s="6">
        <v>2</v>
      </c>
      <c r="AL182" s="6">
        <v>2</v>
      </c>
      <c r="AM182" s="6">
        <v>1</v>
      </c>
      <c r="AN182" s="6">
        <v>2</v>
      </c>
    </row>
    <row r="183" spans="3:56" ht="24" customHeight="1" x14ac:dyDescent="0.2">
      <c r="E183" s="2">
        <v>3</v>
      </c>
      <c r="F183" s="14">
        <v>1</v>
      </c>
      <c r="G183" s="15">
        <v>1</v>
      </c>
      <c r="H183" s="15">
        <v>0</v>
      </c>
      <c r="I183" s="15">
        <v>1</v>
      </c>
      <c r="J183" s="15">
        <v>1</v>
      </c>
      <c r="K183" s="15">
        <v>1</v>
      </c>
      <c r="L183" s="15">
        <v>1</v>
      </c>
      <c r="M183" s="16">
        <v>0</v>
      </c>
      <c r="N183" s="13" t="s">
        <v>3</v>
      </c>
      <c r="P183" s="2">
        <v>3</v>
      </c>
      <c r="Q183" s="6">
        <v>3</v>
      </c>
      <c r="R183" s="6">
        <v>3</v>
      </c>
      <c r="S183" s="6">
        <v>2</v>
      </c>
      <c r="T183" s="6">
        <v>3</v>
      </c>
      <c r="U183" s="6">
        <v>2</v>
      </c>
      <c r="V183" s="6">
        <v>4</v>
      </c>
      <c r="AH183" s="2">
        <v>3</v>
      </c>
      <c r="AI183" s="6">
        <v>3</v>
      </c>
      <c r="AJ183" s="6">
        <v>3</v>
      </c>
      <c r="AK183" s="6">
        <v>2</v>
      </c>
      <c r="AL183" s="6">
        <v>3</v>
      </c>
      <c r="AM183" s="6">
        <v>2</v>
      </c>
      <c r="AN183" s="6">
        <v>4</v>
      </c>
    </row>
    <row r="184" spans="3:56" ht="24" customHeight="1" x14ac:dyDescent="0.2">
      <c r="D184" s="2"/>
      <c r="E184" s="2">
        <v>4</v>
      </c>
      <c r="F184" s="17">
        <v>0</v>
      </c>
      <c r="G184" s="18">
        <v>1</v>
      </c>
      <c r="H184" s="18">
        <v>1</v>
      </c>
      <c r="I184" s="18">
        <v>0</v>
      </c>
      <c r="J184" s="18">
        <v>1</v>
      </c>
      <c r="K184" s="18">
        <v>0</v>
      </c>
      <c r="L184" s="18">
        <v>0</v>
      </c>
      <c r="M184" s="19">
        <v>1</v>
      </c>
      <c r="N184" s="13" t="s">
        <v>3</v>
      </c>
      <c r="P184" s="2">
        <v>4</v>
      </c>
      <c r="Q184" s="7">
        <v>1</v>
      </c>
      <c r="R184" s="7">
        <v>3</v>
      </c>
      <c r="S184" s="7">
        <v>2</v>
      </c>
      <c r="T184" s="7">
        <v>2</v>
      </c>
      <c r="U184" s="7">
        <v>1</v>
      </c>
      <c r="V184" s="7">
        <v>2</v>
      </c>
      <c r="AH184" s="2">
        <v>4</v>
      </c>
      <c r="AI184" s="7">
        <v>1</v>
      </c>
      <c r="AJ184" s="7">
        <v>3</v>
      </c>
      <c r="AK184" s="7">
        <v>2</v>
      </c>
      <c r="AL184" s="7">
        <v>2</v>
      </c>
      <c r="AM184" s="7">
        <v>1</v>
      </c>
      <c r="AN184" s="7">
        <v>2</v>
      </c>
    </row>
    <row r="185" spans="3:56" ht="24" customHeight="1" x14ac:dyDescent="0.25">
      <c r="D185" s="20" t="s">
        <v>8</v>
      </c>
      <c r="E185" s="2">
        <v>1</v>
      </c>
      <c r="F185" s="10">
        <v>0</v>
      </c>
      <c r="G185" s="11">
        <v>0</v>
      </c>
      <c r="H185" s="11">
        <v>0</v>
      </c>
      <c r="I185" s="11">
        <v>1</v>
      </c>
      <c r="J185" s="11">
        <v>1</v>
      </c>
      <c r="K185" s="11">
        <v>1</v>
      </c>
      <c r="L185" s="11">
        <v>2</v>
      </c>
      <c r="M185" s="12">
        <v>0</v>
      </c>
      <c r="N185" s="13" t="s">
        <v>3</v>
      </c>
      <c r="O185" s="2" t="s">
        <v>6</v>
      </c>
      <c r="P185" s="2">
        <v>1</v>
      </c>
      <c r="Q185" s="5">
        <v>3</v>
      </c>
      <c r="R185" s="5">
        <v>2</v>
      </c>
      <c r="S185" s="5">
        <v>3</v>
      </c>
      <c r="T185" s="5">
        <v>4</v>
      </c>
      <c r="U185" s="5">
        <v>3</v>
      </c>
      <c r="V185" s="5">
        <v>3</v>
      </c>
      <c r="AA185" t="s">
        <v>11</v>
      </c>
      <c r="AC185" s="2"/>
      <c r="AI185" s="8" t="s">
        <v>2</v>
      </c>
      <c r="AJ185" s="8" t="s">
        <v>2</v>
      </c>
      <c r="AK185" s="8" t="s">
        <v>2</v>
      </c>
      <c r="AL185" s="8" t="s">
        <v>2</v>
      </c>
      <c r="AM185" s="8" t="s">
        <v>2</v>
      </c>
      <c r="AN185" s="8" t="s">
        <v>2</v>
      </c>
    </row>
    <row r="186" spans="3:56" ht="24" customHeight="1" x14ac:dyDescent="0.25">
      <c r="D186" s="2"/>
      <c r="E186" s="2">
        <v>2</v>
      </c>
      <c r="F186" s="14">
        <v>0</v>
      </c>
      <c r="G186" s="15">
        <v>1</v>
      </c>
      <c r="H186" s="15">
        <v>1</v>
      </c>
      <c r="I186" s="15">
        <v>0</v>
      </c>
      <c r="J186" s="15">
        <v>1</v>
      </c>
      <c r="K186" s="15">
        <v>0</v>
      </c>
      <c r="L186" s="15">
        <v>0</v>
      </c>
      <c r="M186" s="16">
        <v>1</v>
      </c>
      <c r="N186" s="13" t="s">
        <v>3</v>
      </c>
      <c r="P186" s="2">
        <v>2</v>
      </c>
      <c r="Q186" s="6">
        <v>1</v>
      </c>
      <c r="R186" s="6">
        <v>3</v>
      </c>
      <c r="S186" s="6">
        <v>2</v>
      </c>
      <c r="T186" s="6">
        <v>2</v>
      </c>
      <c r="U186" s="6">
        <v>1</v>
      </c>
      <c r="V186" s="6">
        <v>2</v>
      </c>
      <c r="AA186" s="3" t="s">
        <v>22</v>
      </c>
      <c r="AB186" s="9" t="s">
        <v>20</v>
      </c>
      <c r="AC186" s="2">
        <v>0</v>
      </c>
      <c r="AD186" s="2">
        <v>1</v>
      </c>
      <c r="AE186" s="2">
        <v>2</v>
      </c>
      <c r="AF186" s="2">
        <v>3</v>
      </c>
    </row>
    <row r="187" spans="3:56" ht="24" customHeight="1" x14ac:dyDescent="0.2">
      <c r="E187" s="2">
        <v>3</v>
      </c>
      <c r="F187" s="14">
        <v>1</v>
      </c>
      <c r="G187" s="15">
        <v>0</v>
      </c>
      <c r="H187" s="15">
        <v>1</v>
      </c>
      <c r="I187" s="15">
        <v>0</v>
      </c>
      <c r="J187" s="15">
        <v>0</v>
      </c>
      <c r="K187" s="15">
        <v>0</v>
      </c>
      <c r="L187" s="15">
        <v>0</v>
      </c>
      <c r="M187" s="16">
        <v>1</v>
      </c>
      <c r="N187" s="13" t="s">
        <v>3</v>
      </c>
      <c r="P187" s="2">
        <v>3</v>
      </c>
      <c r="Q187" s="6">
        <v>2</v>
      </c>
      <c r="R187" s="6">
        <v>1</v>
      </c>
      <c r="S187" s="6">
        <v>2</v>
      </c>
      <c r="T187" s="6">
        <v>1</v>
      </c>
      <c r="U187" s="6">
        <v>1</v>
      </c>
      <c r="V187" s="6">
        <v>1</v>
      </c>
      <c r="AA187" s="2">
        <v>1</v>
      </c>
      <c r="AC187" s="21" cm="1">
        <f t="array" ref="AC187:AF192">TRANSPOSE(Q185:V188)</f>
        <v>3</v>
      </c>
      <c r="AD187" s="22">
        <v>1</v>
      </c>
      <c r="AE187" s="22">
        <v>2</v>
      </c>
      <c r="AF187" s="23">
        <v>1</v>
      </c>
      <c r="AG187" s="13" t="s">
        <v>3</v>
      </c>
      <c r="AI187" s="24" cm="1">
        <f t="array" ref="AI187:AN192">MMULT(_xlfn.ANCHORARRAY(AC187),_xlfn.ANCHORARRAY(AI181))</f>
        <v>14</v>
      </c>
      <c r="AJ187" s="25">
        <v>21</v>
      </c>
      <c r="AK187" s="25">
        <v>17</v>
      </c>
      <c r="AL187" s="25">
        <v>19</v>
      </c>
      <c r="AM187" s="25">
        <v>9</v>
      </c>
      <c r="AN187" s="26">
        <v>18</v>
      </c>
      <c r="AO187" s="13" t="s">
        <v>3</v>
      </c>
      <c r="AQ187" s="24" cm="1">
        <f t="array" ref="AQ187:AV192">_xlfn.ANCHORARRAY(AI187)/SQRT(4)</f>
        <v>7</v>
      </c>
      <c r="AR187" s="25">
        <v>10.5</v>
      </c>
      <c r="AS187" s="25">
        <v>8.5</v>
      </c>
      <c r="AT187" s="25">
        <v>9.5</v>
      </c>
      <c r="AU187" s="25">
        <v>4.5</v>
      </c>
      <c r="AV187" s="26">
        <v>9</v>
      </c>
      <c r="AW187" s="13" t="s">
        <v>3</v>
      </c>
      <c r="AY187" s="32" cm="1">
        <f t="array" ref="AY187:AY192">_xlfn.LET(_xlpm.x,AQ187:AQ192, EXP(_xlpm.x) / SUM(EXP(_xlpm.x)))</f>
        <v>0.25115551535514374</v>
      </c>
      <c r="AZ187" s="32" cm="1">
        <f t="array" ref="AZ187:AZ192">_xlfn.LET(_xlpm.x,AR187:AR192, EXP(_xlpm.x) / SUM(EXP(_xlpm.x)))</f>
        <v>0.11721301023900912</v>
      </c>
      <c r="BA187" s="32" cm="1">
        <f t="array" ref="BA187:BA192">_xlfn.LET(_xlpm.x,AS187:AS192, EXP(_xlpm.x) / SUM(EXP(_xlpm.x)))</f>
        <v>0.14066935177404957</v>
      </c>
      <c r="BB187" s="32" cm="1">
        <f t="array" ref="BB187:BB192">_xlfn.LET(_xlpm.x,AT187:AT192, EXP(_xlpm.x) / SUM(EXP(_xlpm.x)))</f>
        <v>0.17316686210977933</v>
      </c>
      <c r="BC187" s="32" cm="1">
        <f t="array" ref="BC187:BC192">_xlfn.LET(_xlpm.x,AU187:AU192, EXP(_xlpm.x) / SUM(EXP(_xlpm.x)))</f>
        <v>0.21315401521658481</v>
      </c>
      <c r="BD187" s="32" cm="1">
        <f t="array" ref="BD187:BD192">_xlfn.LET(_xlpm.x,AV187:AV192, EXP(_xlpm.x) / SUM(EXP(_xlpm.x)))</f>
        <v>0.20526685097672095</v>
      </c>
    </row>
    <row r="188" spans="3:56" ht="24" customHeight="1" x14ac:dyDescent="0.2">
      <c r="D188" s="2"/>
      <c r="E188" s="2">
        <v>4</v>
      </c>
      <c r="F188" s="17">
        <v>0</v>
      </c>
      <c r="G188" s="18">
        <v>1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9">
        <v>1</v>
      </c>
      <c r="N188" s="13" t="s">
        <v>3</v>
      </c>
      <c r="P188" s="2">
        <v>4</v>
      </c>
      <c r="Q188" s="7">
        <v>1</v>
      </c>
      <c r="R188" s="7">
        <v>1</v>
      </c>
      <c r="S188" s="7">
        <v>1</v>
      </c>
      <c r="T188" s="7">
        <v>0</v>
      </c>
      <c r="U188" s="7">
        <v>0</v>
      </c>
      <c r="V188" s="7">
        <v>1</v>
      </c>
      <c r="AA188" s="2">
        <v>2</v>
      </c>
      <c r="AC188" s="21">
        <v>2</v>
      </c>
      <c r="AD188" s="22">
        <v>3</v>
      </c>
      <c r="AE188" s="22">
        <v>1</v>
      </c>
      <c r="AF188" s="23">
        <v>1</v>
      </c>
      <c r="AG188" s="13" t="s">
        <v>3</v>
      </c>
      <c r="AI188" s="27">
        <v>11</v>
      </c>
      <c r="AJ188" s="2">
        <v>21</v>
      </c>
      <c r="AK188" s="2">
        <v>16</v>
      </c>
      <c r="AL188" s="2">
        <v>17</v>
      </c>
      <c r="AM188" s="2">
        <v>8</v>
      </c>
      <c r="AN188" s="28">
        <v>16</v>
      </c>
      <c r="AO188" s="13" t="s">
        <v>3</v>
      </c>
      <c r="AQ188" s="27">
        <v>5.5</v>
      </c>
      <c r="AR188" s="2">
        <v>10.5</v>
      </c>
      <c r="AS188" s="2">
        <v>8</v>
      </c>
      <c r="AT188" s="2">
        <v>8.5</v>
      </c>
      <c r="AU188" s="2">
        <v>4</v>
      </c>
      <c r="AV188" s="28">
        <v>8</v>
      </c>
      <c r="AW188" s="13" t="s">
        <v>3</v>
      </c>
      <c r="AY188" s="33">
        <v>5.6040370363354651E-2</v>
      </c>
      <c r="AZ188" s="33">
        <v>0.11721301023900912</v>
      </c>
      <c r="BA188" s="33">
        <v>8.5320274732862786E-2</v>
      </c>
      <c r="BB188" s="33">
        <v>6.3704528462357829E-2</v>
      </c>
      <c r="BC188" s="33">
        <v>0.12928444546971188</v>
      </c>
      <c r="BD188" s="33">
        <v>7.5513454428337831E-2</v>
      </c>
    </row>
    <row r="189" spans="3:56" ht="24" customHeight="1" x14ac:dyDescent="0.25">
      <c r="D189" s="20" t="s">
        <v>9</v>
      </c>
      <c r="E189" s="2">
        <v>1</v>
      </c>
      <c r="F189" s="10">
        <v>0</v>
      </c>
      <c r="G189" s="11">
        <v>1</v>
      </c>
      <c r="H189" s="11">
        <v>0</v>
      </c>
      <c r="I189" s="11">
        <v>-1</v>
      </c>
      <c r="J189" s="11">
        <v>0</v>
      </c>
      <c r="K189" s="11">
        <v>1</v>
      </c>
      <c r="L189" s="11">
        <v>0</v>
      </c>
      <c r="M189" s="12">
        <v>0</v>
      </c>
      <c r="N189" s="13" t="s">
        <v>3</v>
      </c>
      <c r="O189" s="2" t="s">
        <v>7</v>
      </c>
      <c r="P189" s="2">
        <v>1</v>
      </c>
      <c r="Q189" s="5">
        <v>-1</v>
      </c>
      <c r="R189" s="5">
        <v>2</v>
      </c>
      <c r="S189" s="5">
        <v>-1</v>
      </c>
      <c r="T189" s="5">
        <v>-1</v>
      </c>
      <c r="U189" s="5">
        <v>1</v>
      </c>
      <c r="V189" s="5">
        <v>1</v>
      </c>
      <c r="AA189" s="2">
        <v>3</v>
      </c>
      <c r="AC189" s="21">
        <v>3</v>
      </c>
      <c r="AD189" s="22">
        <v>2</v>
      </c>
      <c r="AE189" s="22">
        <v>2</v>
      </c>
      <c r="AF189" s="23">
        <v>1</v>
      </c>
      <c r="AG189" s="13" t="s">
        <v>3</v>
      </c>
      <c r="AI189" s="27">
        <v>15</v>
      </c>
      <c r="AJ189" s="2">
        <v>24</v>
      </c>
      <c r="AK189" s="2">
        <v>19</v>
      </c>
      <c r="AL189" s="2">
        <v>21</v>
      </c>
      <c r="AM189" s="2">
        <v>10</v>
      </c>
      <c r="AN189" s="28">
        <v>20</v>
      </c>
      <c r="AO189" s="13" t="s">
        <v>3</v>
      </c>
      <c r="AQ189" s="27">
        <v>7.5</v>
      </c>
      <c r="AR189" s="2">
        <v>12</v>
      </c>
      <c r="AS189" s="2">
        <v>9.5</v>
      </c>
      <c r="AT189" s="2">
        <v>10.5</v>
      </c>
      <c r="AU189" s="2">
        <v>5</v>
      </c>
      <c r="AV189" s="28">
        <v>10</v>
      </c>
      <c r="AW189" s="13" t="s">
        <v>3</v>
      </c>
      <c r="AY189" s="33">
        <v>0.41408544041967815</v>
      </c>
      <c r="AZ189" s="33">
        <v>0.52531226688959087</v>
      </c>
      <c r="BA189" s="33">
        <v>0.38237894274851214</v>
      </c>
      <c r="BB189" s="33">
        <v>0.47071633456428624</v>
      </c>
      <c r="BC189" s="33">
        <v>0.35143155882272215</v>
      </c>
      <c r="BD189" s="33">
        <v>0.55797315099503142</v>
      </c>
    </row>
    <row r="190" spans="3:56" ht="24" customHeight="1" x14ac:dyDescent="0.2">
      <c r="D190" s="2"/>
      <c r="E190" s="2">
        <v>2</v>
      </c>
      <c r="F190" s="14">
        <v>0</v>
      </c>
      <c r="G190" s="15">
        <v>1</v>
      </c>
      <c r="H190" s="15">
        <v>0</v>
      </c>
      <c r="I190" s="15">
        <v>1</v>
      </c>
      <c r="J190" s="15">
        <v>0</v>
      </c>
      <c r="K190" s="15">
        <v>0</v>
      </c>
      <c r="L190" s="15">
        <v>1</v>
      </c>
      <c r="M190" s="16">
        <v>0</v>
      </c>
      <c r="N190" s="13" t="s">
        <v>3</v>
      </c>
      <c r="P190" s="2">
        <v>2</v>
      </c>
      <c r="Q190" s="6">
        <v>2</v>
      </c>
      <c r="R190" s="6">
        <v>1</v>
      </c>
      <c r="S190" s="6">
        <v>2</v>
      </c>
      <c r="T190" s="6">
        <v>2</v>
      </c>
      <c r="U190" s="6">
        <v>1</v>
      </c>
      <c r="V190" s="6">
        <v>2</v>
      </c>
      <c r="AA190" s="2">
        <v>4</v>
      </c>
      <c r="AC190" s="21">
        <v>4</v>
      </c>
      <c r="AD190" s="22">
        <v>2</v>
      </c>
      <c r="AE190" s="22">
        <v>1</v>
      </c>
      <c r="AF190" s="23">
        <v>0</v>
      </c>
      <c r="AG190" s="13" t="s">
        <v>3</v>
      </c>
      <c r="AI190" s="27">
        <v>13</v>
      </c>
      <c r="AJ190" s="2">
        <v>21</v>
      </c>
      <c r="AK190" s="2">
        <v>18</v>
      </c>
      <c r="AL190" s="2">
        <v>19</v>
      </c>
      <c r="AM190" s="2">
        <v>8</v>
      </c>
      <c r="AN190" s="28">
        <v>16</v>
      </c>
      <c r="AO190" s="13" t="s">
        <v>3</v>
      </c>
      <c r="AQ190" s="27">
        <v>6.5</v>
      </c>
      <c r="AR190" s="2">
        <v>10.5</v>
      </c>
      <c r="AS190" s="2">
        <v>9</v>
      </c>
      <c r="AT190" s="2">
        <v>9.5</v>
      </c>
      <c r="AU190" s="2">
        <v>4</v>
      </c>
      <c r="AV190" s="28">
        <v>8</v>
      </c>
      <c r="AW190" s="13" t="s">
        <v>3</v>
      </c>
      <c r="AY190" s="33">
        <v>0.15233352041882176</v>
      </c>
      <c r="AZ190" s="33">
        <v>0.11721301023900912</v>
      </c>
      <c r="BA190" s="33">
        <v>0.23192455240547435</v>
      </c>
      <c r="BB190" s="33">
        <v>0.17316686210977933</v>
      </c>
      <c r="BC190" s="33">
        <v>0.12928444546971188</v>
      </c>
      <c r="BD190" s="33">
        <v>7.5513454428337831E-2</v>
      </c>
    </row>
    <row r="191" spans="3:56" ht="24" customHeight="1" x14ac:dyDescent="0.2">
      <c r="E191" s="2">
        <v>3</v>
      </c>
      <c r="F191" s="14">
        <v>0</v>
      </c>
      <c r="G191" s="15">
        <v>0</v>
      </c>
      <c r="H191" s="15">
        <v>-1</v>
      </c>
      <c r="I191" s="15">
        <v>0</v>
      </c>
      <c r="J191" s="15">
        <v>1</v>
      </c>
      <c r="K191" s="15">
        <v>0</v>
      </c>
      <c r="L191" s="15">
        <v>1</v>
      </c>
      <c r="M191" s="16">
        <v>0</v>
      </c>
      <c r="N191" s="13" t="s">
        <v>3</v>
      </c>
      <c r="P191" s="2">
        <v>3</v>
      </c>
      <c r="Q191" s="6">
        <v>1</v>
      </c>
      <c r="R191" s="6">
        <v>0</v>
      </c>
      <c r="S191" s="6">
        <v>0</v>
      </c>
      <c r="T191" s="6">
        <v>1</v>
      </c>
      <c r="U191" s="6">
        <v>0</v>
      </c>
      <c r="V191" s="6">
        <v>2</v>
      </c>
      <c r="AA191" s="2">
        <v>5</v>
      </c>
      <c r="AC191" s="21">
        <v>3</v>
      </c>
      <c r="AD191" s="22">
        <v>1</v>
      </c>
      <c r="AE191" s="22">
        <v>1</v>
      </c>
      <c r="AF191" s="23">
        <v>0</v>
      </c>
      <c r="AG191" s="13" t="s">
        <v>3</v>
      </c>
      <c r="AI191" s="27">
        <v>10</v>
      </c>
      <c r="AJ191" s="2">
        <v>15</v>
      </c>
      <c r="AK191" s="2">
        <v>13</v>
      </c>
      <c r="AL191" s="2">
        <v>14</v>
      </c>
      <c r="AM191" s="2">
        <v>6</v>
      </c>
      <c r="AN191" s="28">
        <v>12</v>
      </c>
      <c r="AO191" s="13" t="s">
        <v>3</v>
      </c>
      <c r="AQ191" s="27">
        <v>5</v>
      </c>
      <c r="AR191" s="2">
        <v>7.5</v>
      </c>
      <c r="AS191" s="2">
        <v>6.5</v>
      </c>
      <c r="AT191" s="2">
        <v>7</v>
      </c>
      <c r="AU191" s="2">
        <v>3</v>
      </c>
      <c r="AV191" s="28">
        <v>6</v>
      </c>
      <c r="AW191" s="13" t="s">
        <v>3</v>
      </c>
      <c r="AY191" s="33">
        <v>3.3990202807025804E-2</v>
      </c>
      <c r="AZ191" s="33">
        <v>5.8356921543726839E-3</v>
      </c>
      <c r="BA191" s="33">
        <v>1.9037526565051706E-2</v>
      </c>
      <c r="BB191" s="33">
        <v>1.4214401637986106E-2</v>
      </c>
      <c r="BC191" s="33">
        <v>4.7561089551557419E-2</v>
      </c>
      <c r="BD191" s="33">
        <v>1.0219634743234144E-2</v>
      </c>
    </row>
    <row r="192" spans="3:56" ht="24" customHeight="1" x14ac:dyDescent="0.2">
      <c r="D192" s="2"/>
      <c r="E192" s="2">
        <v>4</v>
      </c>
      <c r="F192" s="17">
        <v>1</v>
      </c>
      <c r="G192" s="18">
        <v>1</v>
      </c>
      <c r="H192" s="18">
        <v>0</v>
      </c>
      <c r="I192" s="18">
        <v>1</v>
      </c>
      <c r="J192" s="18">
        <v>0</v>
      </c>
      <c r="K192" s="18">
        <v>1</v>
      </c>
      <c r="L192" s="18">
        <v>0</v>
      </c>
      <c r="M192" s="19">
        <v>1</v>
      </c>
      <c r="N192" s="13" t="s">
        <v>3</v>
      </c>
      <c r="P192" s="2">
        <v>4</v>
      </c>
      <c r="Q192" s="7">
        <v>3</v>
      </c>
      <c r="R192" s="7">
        <v>2</v>
      </c>
      <c r="S192" s="7">
        <v>2</v>
      </c>
      <c r="T192" s="7">
        <v>1</v>
      </c>
      <c r="U192" s="7">
        <v>1</v>
      </c>
      <c r="V192" s="7">
        <v>2</v>
      </c>
      <c r="AA192" s="2">
        <v>6</v>
      </c>
      <c r="AC192" s="21">
        <v>3</v>
      </c>
      <c r="AD192" s="22">
        <v>2</v>
      </c>
      <c r="AE192" s="22">
        <v>1</v>
      </c>
      <c r="AF192" s="23">
        <v>1</v>
      </c>
      <c r="AG192" s="13" t="s">
        <v>3</v>
      </c>
      <c r="AI192" s="29">
        <v>12</v>
      </c>
      <c r="AJ192" s="30">
        <v>21</v>
      </c>
      <c r="AK192" s="30">
        <v>17</v>
      </c>
      <c r="AL192" s="30">
        <v>18</v>
      </c>
      <c r="AM192" s="30">
        <v>8</v>
      </c>
      <c r="AN192" s="31">
        <v>16</v>
      </c>
      <c r="AO192" s="13" t="s">
        <v>3</v>
      </c>
      <c r="AQ192" s="29">
        <v>6</v>
      </c>
      <c r="AR192" s="30">
        <v>10.5</v>
      </c>
      <c r="AS192" s="30">
        <v>8.5</v>
      </c>
      <c r="AT192" s="30">
        <v>9</v>
      </c>
      <c r="AU192" s="30">
        <v>4</v>
      </c>
      <c r="AV192" s="31">
        <v>8</v>
      </c>
      <c r="AW192" s="13" t="s">
        <v>3</v>
      </c>
      <c r="AY192" s="34">
        <v>9.2394950635975887E-2</v>
      </c>
      <c r="AZ192" s="34">
        <v>0.11721301023900912</v>
      </c>
      <c r="BA192" s="34">
        <v>0.14066935177404957</v>
      </c>
      <c r="BB192" s="34">
        <v>0.10503101111581108</v>
      </c>
      <c r="BC192" s="34">
        <v>0.12928444546971188</v>
      </c>
      <c r="BD192" s="34">
        <v>7.5513454428337831E-2</v>
      </c>
    </row>
    <row r="194" spans="3:56" ht="24" customHeight="1" x14ac:dyDescent="0.2">
      <c r="AH194" t="s">
        <v>12</v>
      </c>
    </row>
    <row r="195" spans="3:56" ht="24" customHeight="1" x14ac:dyDescent="0.25">
      <c r="AH195" s="3" t="s">
        <v>22</v>
      </c>
      <c r="AI195" s="2">
        <v>0</v>
      </c>
      <c r="AJ195" s="2">
        <v>1</v>
      </c>
      <c r="AK195" s="2">
        <v>2</v>
      </c>
      <c r="AL195" s="2">
        <v>3</v>
      </c>
      <c r="AM195" s="2">
        <v>4</v>
      </c>
      <c r="AN195" s="2">
        <v>5</v>
      </c>
      <c r="AX195" s="3" t="s">
        <v>22</v>
      </c>
      <c r="AY195" s="2">
        <v>0</v>
      </c>
      <c r="AZ195" s="2">
        <v>1</v>
      </c>
      <c r="BA195" s="2">
        <v>2</v>
      </c>
      <c r="BB195" s="2">
        <v>3</v>
      </c>
      <c r="BC195" s="2">
        <v>4</v>
      </c>
      <c r="BD195" s="2">
        <v>5</v>
      </c>
    </row>
    <row r="196" spans="3:56" ht="24" customHeight="1" x14ac:dyDescent="0.25">
      <c r="AH196" s="9" t="s">
        <v>21</v>
      </c>
      <c r="AI196" s="2"/>
      <c r="AX196" s="9" t="s">
        <v>21</v>
      </c>
      <c r="AY196" s="2"/>
    </row>
    <row r="197" spans="3:56" ht="24" customHeight="1" x14ac:dyDescent="0.2">
      <c r="AH197" s="2">
        <v>1</v>
      </c>
      <c r="AI197" s="5" cm="1">
        <f t="array" ref="AI197:AN200">Q189:V192</f>
        <v>-1</v>
      </c>
      <c r="AJ197" s="5">
        <v>2</v>
      </c>
      <c r="AK197" s="5">
        <v>-1</v>
      </c>
      <c r="AL197" s="5">
        <v>-1</v>
      </c>
      <c r="AM197" s="5">
        <v>1</v>
      </c>
      <c r="AN197" s="5">
        <v>1</v>
      </c>
      <c r="AW197" s="13" t="s">
        <v>3</v>
      </c>
      <c r="AX197" s="2">
        <v>1</v>
      </c>
      <c r="AY197" s="36" cm="1">
        <f t="array" ref="AY197:BD200">MMULT(_xlfn.ANCHORARRAY(AI197),AY187:BD192)</f>
        <v>-0.57910858202393256</v>
      </c>
      <c r="AZ197" s="36">
        <v>-0.40226356449620915</v>
      </c>
      <c r="BA197" s="36">
        <v>-0.42462541912320917</v>
      </c>
      <c r="BB197" s="36">
        <v>-0.57039558910533206</v>
      </c>
      <c r="BC197" s="36">
        <v>-0.2584555935483257</v>
      </c>
      <c r="BD197" s="36">
        <v>-0.60199345837184248</v>
      </c>
    </row>
    <row r="198" spans="3:56" ht="24" customHeight="1" x14ac:dyDescent="0.2">
      <c r="AH198" s="2">
        <v>2</v>
      </c>
      <c r="AI198" s="6">
        <v>2</v>
      </c>
      <c r="AJ198" s="6">
        <v>1</v>
      </c>
      <c r="AK198" s="6">
        <v>2</v>
      </c>
      <c r="AL198" s="6">
        <v>2</v>
      </c>
      <c r="AM198" s="6">
        <v>1</v>
      </c>
      <c r="AN198" s="6">
        <v>2</v>
      </c>
      <c r="AW198" s="13" t="s">
        <v>3</v>
      </c>
      <c r="AX198" s="2">
        <v>2</v>
      </c>
      <c r="AY198" s="37">
        <v>1.9099694268296197</v>
      </c>
      <c r="AZ198" s="37">
        <v>1.8769512976066183</v>
      </c>
      <c r="BA198" s="37">
        <v>1.8956421987020859</v>
      </c>
      <c r="BB198" s="37">
        <v>1.922081069899656</v>
      </c>
      <c r="BC198" s="37">
        <v>1.8231544649787306</v>
      </c>
      <c r="BD198" s="37">
        <v>1.9142669108284278</v>
      </c>
    </row>
    <row r="199" spans="3:56" ht="24" customHeight="1" x14ac:dyDescent="0.2">
      <c r="AH199" s="2">
        <v>3</v>
      </c>
      <c r="AI199" s="6">
        <v>1</v>
      </c>
      <c r="AJ199" s="6">
        <v>0</v>
      </c>
      <c r="AK199" s="6">
        <v>0</v>
      </c>
      <c r="AL199" s="6">
        <v>1</v>
      </c>
      <c r="AM199" s="6">
        <v>0</v>
      </c>
      <c r="AN199" s="6">
        <v>2</v>
      </c>
      <c r="AW199" s="13" t="s">
        <v>3</v>
      </c>
      <c r="AX199" s="2">
        <v>3</v>
      </c>
      <c r="AY199" s="37">
        <v>0.58827893704591727</v>
      </c>
      <c r="AZ199" s="37">
        <v>0.4688520409560365</v>
      </c>
      <c r="BA199" s="37">
        <v>0.65393260772762307</v>
      </c>
      <c r="BB199" s="37">
        <v>0.55639574645118084</v>
      </c>
      <c r="BC199" s="37">
        <v>0.60100735162572039</v>
      </c>
      <c r="BD199" s="37">
        <v>0.43180721426173441</v>
      </c>
    </row>
    <row r="200" spans="3:56" ht="24" customHeight="1" x14ac:dyDescent="0.2">
      <c r="AH200" s="2">
        <v>4</v>
      </c>
      <c r="AI200" s="7">
        <v>3</v>
      </c>
      <c r="AJ200" s="7">
        <v>2</v>
      </c>
      <c r="AK200" s="7">
        <v>2</v>
      </c>
      <c r="AL200" s="7">
        <v>1</v>
      </c>
      <c r="AM200" s="7">
        <v>1</v>
      </c>
      <c r="AN200" s="7">
        <v>2</v>
      </c>
      <c r="AW200" s="13" t="s">
        <v>3</v>
      </c>
      <c r="AX200" s="2">
        <v>4</v>
      </c>
      <c r="AY200" s="38">
        <v>2.0648317921292962</v>
      </c>
      <c r="AZ200" s="38">
        <v>1.9941643078456275</v>
      </c>
      <c r="BA200" s="38">
        <v>1.8897072728035238</v>
      </c>
      <c r="BB200" s="38">
        <v>1.9857855983620138</v>
      </c>
      <c r="BC200" s="38">
        <v>2.0363084801953155</v>
      </c>
      <c r="BD200" s="38">
        <v>2.1195337618051493</v>
      </c>
    </row>
    <row r="202" spans="3:56" ht="24" customHeight="1" x14ac:dyDescent="0.2">
      <c r="C202" s="39" t="s">
        <v>31</v>
      </c>
      <c r="AH202" t="s">
        <v>10</v>
      </c>
    </row>
    <row r="203" spans="3:56" ht="24" customHeight="1" x14ac:dyDescent="0.25">
      <c r="E203" s="4" t="s">
        <v>23</v>
      </c>
      <c r="F203" s="2">
        <v>1</v>
      </c>
      <c r="G203" s="2">
        <v>2</v>
      </c>
      <c r="H203" s="2">
        <v>3</v>
      </c>
      <c r="I203" s="2">
        <v>4</v>
      </c>
      <c r="J203" s="2">
        <v>5</v>
      </c>
      <c r="K203" s="2">
        <v>6</v>
      </c>
      <c r="L203" s="2">
        <v>7</v>
      </c>
      <c r="M203" s="2">
        <v>8</v>
      </c>
      <c r="P203" s="3" t="s">
        <v>22</v>
      </c>
      <c r="Q203" s="2">
        <v>1</v>
      </c>
      <c r="R203" s="2">
        <v>2</v>
      </c>
      <c r="S203" s="2">
        <v>3</v>
      </c>
      <c r="T203" s="2">
        <v>4</v>
      </c>
      <c r="U203" s="2">
        <v>5</v>
      </c>
      <c r="V203" s="2">
        <v>6</v>
      </c>
      <c r="AH203" s="3" t="s">
        <v>22</v>
      </c>
      <c r="AI203" s="2">
        <v>1</v>
      </c>
      <c r="AJ203" s="2">
        <v>2</v>
      </c>
      <c r="AK203" s="2">
        <v>3</v>
      </c>
      <c r="AL203" s="2">
        <v>4</v>
      </c>
      <c r="AM203" s="2">
        <v>5</v>
      </c>
      <c r="AN203" s="2">
        <v>6</v>
      </c>
    </row>
    <row r="204" spans="3:56" ht="24" customHeight="1" x14ac:dyDescent="0.25">
      <c r="E204" s="9" t="s">
        <v>21</v>
      </c>
      <c r="P204" s="9" t="s">
        <v>21</v>
      </c>
      <c r="AH204" s="9" t="s">
        <v>21</v>
      </c>
      <c r="AI204" s="2"/>
    </row>
    <row r="205" spans="3:56" ht="24" customHeight="1" x14ac:dyDescent="0.25">
      <c r="D205" s="20" t="s">
        <v>5</v>
      </c>
      <c r="E205" s="2">
        <v>1</v>
      </c>
      <c r="F205" s="10">
        <v>0</v>
      </c>
      <c r="G205" s="11">
        <v>1</v>
      </c>
      <c r="H205" s="11">
        <v>1</v>
      </c>
      <c r="I205" s="11">
        <v>1</v>
      </c>
      <c r="J205" s="11">
        <v>1</v>
      </c>
      <c r="K205" s="11">
        <v>0</v>
      </c>
      <c r="L205" s="11">
        <v>0</v>
      </c>
      <c r="M205" s="12">
        <v>1</v>
      </c>
      <c r="N205" s="13" t="s">
        <v>3</v>
      </c>
      <c r="O205" s="2" t="s">
        <v>4</v>
      </c>
      <c r="P205" s="2">
        <v>1</v>
      </c>
      <c r="Q205" s="5" cm="1">
        <f t="array" ref="Q205:V216">MMULT(F205:M216,Q142:V149)</f>
        <v>2</v>
      </c>
      <c r="R205" s="5">
        <v>3</v>
      </c>
      <c r="S205" s="5">
        <v>3</v>
      </c>
      <c r="T205" s="5">
        <v>3</v>
      </c>
      <c r="U205" s="5">
        <v>1</v>
      </c>
      <c r="V205" s="5">
        <v>2</v>
      </c>
      <c r="AH205" s="2">
        <v>1</v>
      </c>
      <c r="AI205" s="5" cm="1">
        <f t="array" ref="AI205:AN208">Q205:V208</f>
        <v>2</v>
      </c>
      <c r="AJ205" s="5">
        <v>3</v>
      </c>
      <c r="AK205" s="5">
        <v>3</v>
      </c>
      <c r="AL205" s="5">
        <v>3</v>
      </c>
      <c r="AM205" s="5">
        <v>1</v>
      </c>
      <c r="AN205" s="5">
        <v>2</v>
      </c>
    </row>
    <row r="206" spans="3:56" ht="24" customHeight="1" x14ac:dyDescent="0.2">
      <c r="D206" s="2"/>
      <c r="E206" s="2">
        <v>2</v>
      </c>
      <c r="F206" s="14">
        <v>0</v>
      </c>
      <c r="G206" s="15">
        <v>1</v>
      </c>
      <c r="H206" s="15">
        <v>1</v>
      </c>
      <c r="I206" s="15">
        <v>0</v>
      </c>
      <c r="J206" s="15">
        <v>1</v>
      </c>
      <c r="K206" s="15">
        <v>0</v>
      </c>
      <c r="L206" s="15">
        <v>0</v>
      </c>
      <c r="M206" s="16">
        <v>1</v>
      </c>
      <c r="N206" s="13" t="s">
        <v>3</v>
      </c>
      <c r="P206" s="2">
        <v>2</v>
      </c>
      <c r="Q206" s="6">
        <v>1</v>
      </c>
      <c r="R206" s="6">
        <v>3</v>
      </c>
      <c r="S206" s="6">
        <v>2</v>
      </c>
      <c r="T206" s="6">
        <v>2</v>
      </c>
      <c r="U206" s="6">
        <v>1</v>
      </c>
      <c r="V206" s="6">
        <v>2</v>
      </c>
      <c r="AH206" s="2">
        <v>2</v>
      </c>
      <c r="AI206" s="6">
        <v>1</v>
      </c>
      <c r="AJ206" s="6">
        <v>3</v>
      </c>
      <c r="AK206" s="6">
        <v>2</v>
      </c>
      <c r="AL206" s="6">
        <v>2</v>
      </c>
      <c r="AM206" s="6">
        <v>1</v>
      </c>
      <c r="AN206" s="6">
        <v>2</v>
      </c>
    </row>
    <row r="207" spans="3:56" ht="24" customHeight="1" x14ac:dyDescent="0.2">
      <c r="E207" s="2">
        <v>3</v>
      </c>
      <c r="F207" s="14">
        <v>1</v>
      </c>
      <c r="G207" s="15">
        <v>1</v>
      </c>
      <c r="H207" s="15">
        <v>0</v>
      </c>
      <c r="I207" s="15">
        <v>1</v>
      </c>
      <c r="J207" s="15">
        <v>1</v>
      </c>
      <c r="K207" s="15">
        <v>1</v>
      </c>
      <c r="L207" s="15">
        <v>1</v>
      </c>
      <c r="M207" s="16">
        <v>0</v>
      </c>
      <c r="N207" s="13" t="s">
        <v>3</v>
      </c>
      <c r="P207" s="2">
        <v>3</v>
      </c>
      <c r="Q207" s="6">
        <v>3</v>
      </c>
      <c r="R207" s="6">
        <v>3</v>
      </c>
      <c r="S207" s="6">
        <v>2</v>
      </c>
      <c r="T207" s="6">
        <v>3</v>
      </c>
      <c r="U207" s="6">
        <v>2</v>
      </c>
      <c r="V207" s="6">
        <v>4</v>
      </c>
      <c r="AH207" s="2">
        <v>3</v>
      </c>
      <c r="AI207" s="6">
        <v>3</v>
      </c>
      <c r="AJ207" s="6">
        <v>3</v>
      </c>
      <c r="AK207" s="6">
        <v>2</v>
      </c>
      <c r="AL207" s="6">
        <v>3</v>
      </c>
      <c r="AM207" s="6">
        <v>2</v>
      </c>
      <c r="AN207" s="6">
        <v>4</v>
      </c>
    </row>
    <row r="208" spans="3:56" ht="24" customHeight="1" x14ac:dyDescent="0.2">
      <c r="D208" s="2"/>
      <c r="E208" s="2">
        <v>4</v>
      </c>
      <c r="F208" s="17">
        <v>0</v>
      </c>
      <c r="G208" s="18">
        <v>1</v>
      </c>
      <c r="H208" s="18">
        <v>1</v>
      </c>
      <c r="I208" s="18">
        <v>0</v>
      </c>
      <c r="J208" s="18">
        <v>1</v>
      </c>
      <c r="K208" s="18">
        <v>0</v>
      </c>
      <c r="L208" s="18">
        <v>0</v>
      </c>
      <c r="M208" s="19">
        <v>1</v>
      </c>
      <c r="N208" s="13" t="s">
        <v>3</v>
      </c>
      <c r="P208" s="2">
        <v>4</v>
      </c>
      <c r="Q208" s="7">
        <v>1</v>
      </c>
      <c r="R208" s="7">
        <v>3</v>
      </c>
      <c r="S208" s="7">
        <v>2</v>
      </c>
      <c r="T208" s="7">
        <v>2</v>
      </c>
      <c r="U208" s="7">
        <v>1</v>
      </c>
      <c r="V208" s="7">
        <v>2</v>
      </c>
      <c r="AH208" s="2">
        <v>4</v>
      </c>
      <c r="AI208" s="7">
        <v>1</v>
      </c>
      <c r="AJ208" s="7">
        <v>3</v>
      </c>
      <c r="AK208" s="7">
        <v>2</v>
      </c>
      <c r="AL208" s="7">
        <v>2</v>
      </c>
      <c r="AM208" s="7">
        <v>1</v>
      </c>
      <c r="AN208" s="7">
        <v>2</v>
      </c>
    </row>
    <row r="209" spans="4:56" ht="24" customHeight="1" x14ac:dyDescent="0.25">
      <c r="D209" s="20" t="s">
        <v>8</v>
      </c>
      <c r="E209" s="2">
        <v>1</v>
      </c>
      <c r="F209" s="10">
        <v>0</v>
      </c>
      <c r="G209" s="11">
        <v>0</v>
      </c>
      <c r="H209" s="11">
        <v>0</v>
      </c>
      <c r="I209" s="11">
        <v>1</v>
      </c>
      <c r="J209" s="11">
        <v>1</v>
      </c>
      <c r="K209" s="11">
        <v>1</v>
      </c>
      <c r="L209" s="11">
        <v>2</v>
      </c>
      <c r="M209" s="12">
        <v>0</v>
      </c>
      <c r="N209" s="13" t="s">
        <v>3</v>
      </c>
      <c r="O209" s="2" t="s">
        <v>6</v>
      </c>
      <c r="P209" s="2">
        <v>1</v>
      </c>
      <c r="Q209" s="5">
        <v>3</v>
      </c>
      <c r="R209" s="5">
        <v>2</v>
      </c>
      <c r="S209" s="5">
        <v>3</v>
      </c>
      <c r="T209" s="5">
        <v>4</v>
      </c>
      <c r="U209" s="5">
        <v>3</v>
      </c>
      <c r="V209" s="5">
        <v>3</v>
      </c>
      <c r="AA209" t="s">
        <v>11</v>
      </c>
      <c r="AC209" s="2"/>
      <c r="AI209" s="8" t="s">
        <v>2</v>
      </c>
      <c r="AJ209" s="8" t="s">
        <v>2</v>
      </c>
      <c r="AK209" s="8" t="s">
        <v>2</v>
      </c>
      <c r="AL209" s="8" t="s">
        <v>2</v>
      </c>
      <c r="AM209" s="8" t="s">
        <v>2</v>
      </c>
      <c r="AN209" s="8" t="s">
        <v>2</v>
      </c>
    </row>
    <row r="210" spans="4:56" ht="24" customHeight="1" x14ac:dyDescent="0.25">
      <c r="D210" s="2"/>
      <c r="E210" s="2">
        <v>2</v>
      </c>
      <c r="F210" s="14">
        <v>0</v>
      </c>
      <c r="G210" s="15">
        <v>1</v>
      </c>
      <c r="H210" s="15">
        <v>1</v>
      </c>
      <c r="I210" s="15">
        <v>0</v>
      </c>
      <c r="J210" s="15">
        <v>1</v>
      </c>
      <c r="K210" s="15">
        <v>0</v>
      </c>
      <c r="L210" s="15">
        <v>0</v>
      </c>
      <c r="M210" s="16">
        <v>1</v>
      </c>
      <c r="N210" s="13" t="s">
        <v>3</v>
      </c>
      <c r="P210" s="2">
        <v>2</v>
      </c>
      <c r="Q210" s="6">
        <v>1</v>
      </c>
      <c r="R210" s="6">
        <v>3</v>
      </c>
      <c r="S210" s="6">
        <v>2</v>
      </c>
      <c r="T210" s="6">
        <v>2</v>
      </c>
      <c r="U210" s="6">
        <v>1</v>
      </c>
      <c r="V210" s="6">
        <v>2</v>
      </c>
      <c r="AA210" s="3" t="s">
        <v>22</v>
      </c>
      <c r="AB210" s="9" t="s">
        <v>21</v>
      </c>
      <c r="AC210" s="2">
        <v>0</v>
      </c>
      <c r="AD210" s="2">
        <v>1</v>
      </c>
      <c r="AE210" s="2">
        <v>2</v>
      </c>
      <c r="AF210" s="2">
        <v>3</v>
      </c>
    </row>
    <row r="211" spans="4:56" ht="24" customHeight="1" x14ac:dyDescent="0.2">
      <c r="E211" s="2">
        <v>3</v>
      </c>
      <c r="F211" s="14">
        <v>1</v>
      </c>
      <c r="G211" s="15">
        <v>0</v>
      </c>
      <c r="H211" s="15">
        <v>1</v>
      </c>
      <c r="I211" s="15">
        <v>0</v>
      </c>
      <c r="J211" s="15">
        <v>0</v>
      </c>
      <c r="K211" s="15">
        <v>0</v>
      </c>
      <c r="L211" s="15">
        <v>0</v>
      </c>
      <c r="M211" s="16">
        <v>1</v>
      </c>
      <c r="N211" s="13" t="s">
        <v>3</v>
      </c>
      <c r="P211" s="2">
        <v>3</v>
      </c>
      <c r="Q211" s="6">
        <v>2</v>
      </c>
      <c r="R211" s="6">
        <v>1</v>
      </c>
      <c r="S211" s="6">
        <v>2</v>
      </c>
      <c r="T211" s="6">
        <v>1</v>
      </c>
      <c r="U211" s="6">
        <v>1</v>
      </c>
      <c r="V211" s="6">
        <v>1</v>
      </c>
      <c r="AA211" s="2">
        <v>1</v>
      </c>
      <c r="AC211" s="21" cm="1">
        <f t="array" ref="AC211:AF216">TRANSPOSE(Q209:V212)</f>
        <v>3</v>
      </c>
      <c r="AD211" s="22">
        <v>1</v>
      </c>
      <c r="AE211" s="22">
        <v>2</v>
      </c>
      <c r="AF211" s="23">
        <v>1</v>
      </c>
      <c r="AG211" s="13" t="s">
        <v>3</v>
      </c>
      <c r="AI211" s="24" cm="1">
        <f t="array" ref="AI211:AN216">MMULT(_xlfn.ANCHORARRAY(AC211),_xlfn.ANCHORARRAY(AI205))</f>
        <v>14</v>
      </c>
      <c r="AJ211" s="25">
        <v>21</v>
      </c>
      <c r="AK211" s="25">
        <v>17</v>
      </c>
      <c r="AL211" s="25">
        <v>19</v>
      </c>
      <c r="AM211" s="25">
        <v>9</v>
      </c>
      <c r="AN211" s="26">
        <v>18</v>
      </c>
      <c r="AO211" s="13" t="s">
        <v>3</v>
      </c>
      <c r="AQ211" s="24" cm="1">
        <f t="array" ref="AQ211:AV216">_xlfn.ANCHORARRAY(AI211)/SQRT(4)</f>
        <v>7</v>
      </c>
      <c r="AR211" s="25">
        <v>10.5</v>
      </c>
      <c r="AS211" s="25">
        <v>8.5</v>
      </c>
      <c r="AT211" s="25">
        <v>9.5</v>
      </c>
      <c r="AU211" s="25">
        <v>4.5</v>
      </c>
      <c r="AV211" s="26">
        <v>9</v>
      </c>
      <c r="AW211" s="13" t="s">
        <v>3</v>
      </c>
      <c r="AY211" s="32" cm="1">
        <f t="array" ref="AY211:AY216">_xlfn.LET(_xlpm.x,AQ211:AQ216, EXP(_xlpm.x) / SUM(EXP(_xlpm.x)))</f>
        <v>0.25115551535514374</v>
      </c>
      <c r="AZ211" s="32" cm="1">
        <f t="array" ref="AZ211:AZ216">_xlfn.LET(_xlpm.x,AR211:AR216, EXP(_xlpm.x) / SUM(EXP(_xlpm.x)))</f>
        <v>0.11721301023900912</v>
      </c>
      <c r="BA211" s="32" cm="1">
        <f t="array" ref="BA211:BA216">_xlfn.LET(_xlpm.x,AS211:AS216, EXP(_xlpm.x) / SUM(EXP(_xlpm.x)))</f>
        <v>0.14066935177404957</v>
      </c>
      <c r="BB211" s="32" cm="1">
        <f t="array" ref="BB211:BB216">_xlfn.LET(_xlpm.x,AT211:AT216, EXP(_xlpm.x) / SUM(EXP(_xlpm.x)))</f>
        <v>0.17316686210977933</v>
      </c>
      <c r="BC211" s="32" cm="1">
        <f t="array" ref="BC211:BC216">_xlfn.LET(_xlpm.x,AU211:AU216, EXP(_xlpm.x) / SUM(EXP(_xlpm.x)))</f>
        <v>0.21315401521658481</v>
      </c>
      <c r="BD211" s="32" cm="1">
        <f t="array" ref="BD211:BD216">_xlfn.LET(_xlpm.x,AV211:AV216, EXP(_xlpm.x) / SUM(EXP(_xlpm.x)))</f>
        <v>0.20526685097672095</v>
      </c>
    </row>
    <row r="212" spans="4:56" ht="24" customHeight="1" x14ac:dyDescent="0.2">
      <c r="D212" s="2"/>
      <c r="E212" s="2">
        <v>4</v>
      </c>
      <c r="F212" s="17">
        <v>0</v>
      </c>
      <c r="G212" s="18">
        <v>1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9">
        <v>1</v>
      </c>
      <c r="N212" s="13" t="s">
        <v>3</v>
      </c>
      <c r="P212" s="2">
        <v>4</v>
      </c>
      <c r="Q212" s="7">
        <v>1</v>
      </c>
      <c r="R212" s="7">
        <v>1</v>
      </c>
      <c r="S212" s="7">
        <v>1</v>
      </c>
      <c r="T212" s="7">
        <v>0</v>
      </c>
      <c r="U212" s="7">
        <v>0</v>
      </c>
      <c r="V212" s="7">
        <v>1</v>
      </c>
      <c r="AA212" s="2">
        <v>2</v>
      </c>
      <c r="AC212" s="21">
        <v>2</v>
      </c>
      <c r="AD212" s="22">
        <v>3</v>
      </c>
      <c r="AE212" s="22">
        <v>1</v>
      </c>
      <c r="AF212" s="23">
        <v>1</v>
      </c>
      <c r="AG212" s="13" t="s">
        <v>3</v>
      </c>
      <c r="AI212" s="27">
        <v>11</v>
      </c>
      <c r="AJ212" s="2">
        <v>21</v>
      </c>
      <c r="AK212" s="2">
        <v>16</v>
      </c>
      <c r="AL212" s="2">
        <v>17</v>
      </c>
      <c r="AM212" s="2">
        <v>8</v>
      </c>
      <c r="AN212" s="28">
        <v>16</v>
      </c>
      <c r="AO212" s="13" t="s">
        <v>3</v>
      </c>
      <c r="AQ212" s="27">
        <v>5.5</v>
      </c>
      <c r="AR212" s="2">
        <v>10.5</v>
      </c>
      <c r="AS212" s="2">
        <v>8</v>
      </c>
      <c r="AT212" s="2">
        <v>8.5</v>
      </c>
      <c r="AU212" s="2">
        <v>4</v>
      </c>
      <c r="AV212" s="28">
        <v>8</v>
      </c>
      <c r="AW212" s="13" t="s">
        <v>3</v>
      </c>
      <c r="AY212" s="33">
        <v>5.6040370363354651E-2</v>
      </c>
      <c r="AZ212" s="33">
        <v>0.11721301023900912</v>
      </c>
      <c r="BA212" s="33">
        <v>8.5320274732862786E-2</v>
      </c>
      <c r="BB212" s="33">
        <v>6.3704528462357829E-2</v>
      </c>
      <c r="BC212" s="33">
        <v>0.12928444546971188</v>
      </c>
      <c r="BD212" s="33">
        <v>7.5513454428337831E-2</v>
      </c>
    </row>
    <row r="213" spans="4:56" ht="24" customHeight="1" x14ac:dyDescent="0.25">
      <c r="D213" s="20" t="s">
        <v>9</v>
      </c>
      <c r="E213" s="2">
        <v>1</v>
      </c>
      <c r="F213" s="10">
        <v>0</v>
      </c>
      <c r="G213" s="11">
        <v>1</v>
      </c>
      <c r="H213" s="11">
        <v>0</v>
      </c>
      <c r="I213" s="11">
        <v>-1</v>
      </c>
      <c r="J213" s="11">
        <v>0</v>
      </c>
      <c r="K213" s="11">
        <v>1</v>
      </c>
      <c r="L213" s="11">
        <v>0</v>
      </c>
      <c r="M213" s="12">
        <v>0</v>
      </c>
      <c r="N213" s="13" t="s">
        <v>3</v>
      </c>
      <c r="O213" s="2" t="s">
        <v>7</v>
      </c>
      <c r="P213" s="2">
        <v>1</v>
      </c>
      <c r="Q213" s="5">
        <v>-1</v>
      </c>
      <c r="R213" s="5">
        <v>2</v>
      </c>
      <c r="S213" s="5">
        <v>-1</v>
      </c>
      <c r="T213" s="5">
        <v>-1</v>
      </c>
      <c r="U213" s="5">
        <v>1</v>
      </c>
      <c r="V213" s="5">
        <v>1</v>
      </c>
      <c r="AA213" s="2">
        <v>3</v>
      </c>
      <c r="AC213" s="21">
        <v>3</v>
      </c>
      <c r="AD213" s="22">
        <v>2</v>
      </c>
      <c r="AE213" s="22">
        <v>2</v>
      </c>
      <c r="AF213" s="23">
        <v>1</v>
      </c>
      <c r="AG213" s="13" t="s">
        <v>3</v>
      </c>
      <c r="AI213" s="27">
        <v>15</v>
      </c>
      <c r="AJ213" s="2">
        <v>24</v>
      </c>
      <c r="AK213" s="2">
        <v>19</v>
      </c>
      <c r="AL213" s="2">
        <v>21</v>
      </c>
      <c r="AM213" s="2">
        <v>10</v>
      </c>
      <c r="AN213" s="28">
        <v>20</v>
      </c>
      <c r="AO213" s="13" t="s">
        <v>3</v>
      </c>
      <c r="AQ213" s="27">
        <v>7.5</v>
      </c>
      <c r="AR213" s="2">
        <v>12</v>
      </c>
      <c r="AS213" s="2">
        <v>9.5</v>
      </c>
      <c r="AT213" s="2">
        <v>10.5</v>
      </c>
      <c r="AU213" s="2">
        <v>5</v>
      </c>
      <c r="AV213" s="28">
        <v>10</v>
      </c>
      <c r="AW213" s="13" t="s">
        <v>3</v>
      </c>
      <c r="AY213" s="33">
        <v>0.41408544041967815</v>
      </c>
      <c r="AZ213" s="33">
        <v>0.52531226688959087</v>
      </c>
      <c r="BA213" s="33">
        <v>0.38237894274851214</v>
      </c>
      <c r="BB213" s="33">
        <v>0.47071633456428624</v>
      </c>
      <c r="BC213" s="33">
        <v>0.35143155882272215</v>
      </c>
      <c r="BD213" s="33">
        <v>0.55797315099503142</v>
      </c>
    </row>
    <row r="214" spans="4:56" ht="24" customHeight="1" x14ac:dyDescent="0.2">
      <c r="D214" s="2"/>
      <c r="E214" s="2">
        <v>2</v>
      </c>
      <c r="F214" s="14">
        <v>0</v>
      </c>
      <c r="G214" s="15">
        <v>1</v>
      </c>
      <c r="H214" s="15">
        <v>0</v>
      </c>
      <c r="I214" s="15">
        <v>1</v>
      </c>
      <c r="J214" s="15">
        <v>0</v>
      </c>
      <c r="K214" s="15">
        <v>0</v>
      </c>
      <c r="L214" s="15">
        <v>1</v>
      </c>
      <c r="M214" s="16">
        <v>0</v>
      </c>
      <c r="N214" s="13" t="s">
        <v>3</v>
      </c>
      <c r="P214" s="2">
        <v>2</v>
      </c>
      <c r="Q214" s="6">
        <v>2</v>
      </c>
      <c r="R214" s="6">
        <v>1</v>
      </c>
      <c r="S214" s="6">
        <v>2</v>
      </c>
      <c r="T214" s="6">
        <v>2</v>
      </c>
      <c r="U214" s="6">
        <v>1</v>
      </c>
      <c r="V214" s="6">
        <v>2</v>
      </c>
      <c r="AA214" s="2">
        <v>4</v>
      </c>
      <c r="AC214" s="21">
        <v>4</v>
      </c>
      <c r="AD214" s="22">
        <v>2</v>
      </c>
      <c r="AE214" s="22">
        <v>1</v>
      </c>
      <c r="AF214" s="23">
        <v>0</v>
      </c>
      <c r="AG214" s="13" t="s">
        <v>3</v>
      </c>
      <c r="AI214" s="27">
        <v>13</v>
      </c>
      <c r="AJ214" s="2">
        <v>21</v>
      </c>
      <c r="AK214" s="2">
        <v>18</v>
      </c>
      <c r="AL214" s="2">
        <v>19</v>
      </c>
      <c r="AM214" s="2">
        <v>8</v>
      </c>
      <c r="AN214" s="28">
        <v>16</v>
      </c>
      <c r="AO214" s="13" t="s">
        <v>3</v>
      </c>
      <c r="AQ214" s="27">
        <v>6.5</v>
      </c>
      <c r="AR214" s="2">
        <v>10.5</v>
      </c>
      <c r="AS214" s="2">
        <v>9</v>
      </c>
      <c r="AT214" s="2">
        <v>9.5</v>
      </c>
      <c r="AU214" s="2">
        <v>4</v>
      </c>
      <c r="AV214" s="28">
        <v>8</v>
      </c>
      <c r="AW214" s="13" t="s">
        <v>3</v>
      </c>
      <c r="AY214" s="33">
        <v>0.15233352041882176</v>
      </c>
      <c r="AZ214" s="33">
        <v>0.11721301023900912</v>
      </c>
      <c r="BA214" s="33">
        <v>0.23192455240547435</v>
      </c>
      <c r="BB214" s="33">
        <v>0.17316686210977933</v>
      </c>
      <c r="BC214" s="33">
        <v>0.12928444546971188</v>
      </c>
      <c r="BD214" s="33">
        <v>7.5513454428337831E-2</v>
      </c>
    </row>
    <row r="215" spans="4:56" ht="24" customHeight="1" x14ac:dyDescent="0.2">
      <c r="E215" s="2">
        <v>3</v>
      </c>
      <c r="F215" s="14">
        <v>0</v>
      </c>
      <c r="G215" s="15">
        <v>0</v>
      </c>
      <c r="H215" s="15">
        <v>-1</v>
      </c>
      <c r="I215" s="15">
        <v>0</v>
      </c>
      <c r="J215" s="15">
        <v>1</v>
      </c>
      <c r="K215" s="15">
        <v>0</v>
      </c>
      <c r="L215" s="15">
        <v>1</v>
      </c>
      <c r="M215" s="16">
        <v>0</v>
      </c>
      <c r="N215" s="13" t="s">
        <v>3</v>
      </c>
      <c r="P215" s="2">
        <v>3</v>
      </c>
      <c r="Q215" s="6">
        <v>1</v>
      </c>
      <c r="R215" s="6">
        <v>0</v>
      </c>
      <c r="S215" s="6">
        <v>0</v>
      </c>
      <c r="T215" s="6">
        <v>1</v>
      </c>
      <c r="U215" s="6">
        <v>0</v>
      </c>
      <c r="V215" s="6">
        <v>2</v>
      </c>
      <c r="AA215" s="2">
        <v>5</v>
      </c>
      <c r="AC215" s="21">
        <v>3</v>
      </c>
      <c r="AD215" s="22">
        <v>1</v>
      </c>
      <c r="AE215" s="22">
        <v>1</v>
      </c>
      <c r="AF215" s="23">
        <v>0</v>
      </c>
      <c r="AG215" s="13" t="s">
        <v>3</v>
      </c>
      <c r="AI215" s="27">
        <v>10</v>
      </c>
      <c r="AJ215" s="2">
        <v>15</v>
      </c>
      <c r="AK215" s="2">
        <v>13</v>
      </c>
      <c r="AL215" s="2">
        <v>14</v>
      </c>
      <c r="AM215" s="2">
        <v>6</v>
      </c>
      <c r="AN215" s="28">
        <v>12</v>
      </c>
      <c r="AO215" s="13" t="s">
        <v>3</v>
      </c>
      <c r="AQ215" s="27">
        <v>5</v>
      </c>
      <c r="AR215" s="2">
        <v>7.5</v>
      </c>
      <c r="AS215" s="2">
        <v>6.5</v>
      </c>
      <c r="AT215" s="2">
        <v>7</v>
      </c>
      <c r="AU215" s="2">
        <v>3</v>
      </c>
      <c r="AV215" s="28">
        <v>6</v>
      </c>
      <c r="AW215" s="13" t="s">
        <v>3</v>
      </c>
      <c r="AY215" s="33">
        <v>3.3990202807025804E-2</v>
      </c>
      <c r="AZ215" s="33">
        <v>5.8356921543726839E-3</v>
      </c>
      <c r="BA215" s="33">
        <v>1.9037526565051706E-2</v>
      </c>
      <c r="BB215" s="33">
        <v>1.4214401637986106E-2</v>
      </c>
      <c r="BC215" s="33">
        <v>4.7561089551557419E-2</v>
      </c>
      <c r="BD215" s="33">
        <v>1.0219634743234144E-2</v>
      </c>
    </row>
    <row r="216" spans="4:56" ht="24" customHeight="1" x14ac:dyDescent="0.2">
      <c r="D216" s="2"/>
      <c r="E216" s="2">
        <v>4</v>
      </c>
      <c r="F216" s="17">
        <v>1</v>
      </c>
      <c r="G216" s="18">
        <v>1</v>
      </c>
      <c r="H216" s="18">
        <v>0</v>
      </c>
      <c r="I216" s="18">
        <v>1</v>
      </c>
      <c r="J216" s="18">
        <v>0</v>
      </c>
      <c r="K216" s="18">
        <v>1</v>
      </c>
      <c r="L216" s="18">
        <v>0</v>
      </c>
      <c r="M216" s="19">
        <v>1</v>
      </c>
      <c r="N216" s="13" t="s">
        <v>3</v>
      </c>
      <c r="P216" s="2">
        <v>4</v>
      </c>
      <c r="Q216" s="7">
        <v>3</v>
      </c>
      <c r="R216" s="7">
        <v>2</v>
      </c>
      <c r="S216" s="7">
        <v>2</v>
      </c>
      <c r="T216" s="7">
        <v>1</v>
      </c>
      <c r="U216" s="7">
        <v>1</v>
      </c>
      <c r="V216" s="7">
        <v>2</v>
      </c>
      <c r="AA216" s="2">
        <v>6</v>
      </c>
      <c r="AC216" s="21">
        <v>3</v>
      </c>
      <c r="AD216" s="22">
        <v>2</v>
      </c>
      <c r="AE216" s="22">
        <v>1</v>
      </c>
      <c r="AF216" s="23">
        <v>1</v>
      </c>
      <c r="AG216" s="13" t="s">
        <v>3</v>
      </c>
      <c r="AI216" s="29">
        <v>12</v>
      </c>
      <c r="AJ216" s="30">
        <v>21</v>
      </c>
      <c r="AK216" s="30">
        <v>17</v>
      </c>
      <c r="AL216" s="30">
        <v>18</v>
      </c>
      <c r="AM216" s="30">
        <v>8</v>
      </c>
      <c r="AN216" s="31">
        <v>16</v>
      </c>
      <c r="AO216" s="13" t="s">
        <v>3</v>
      </c>
      <c r="AQ216" s="29">
        <v>6</v>
      </c>
      <c r="AR216" s="30">
        <v>10.5</v>
      </c>
      <c r="AS216" s="30">
        <v>8.5</v>
      </c>
      <c r="AT216" s="30">
        <v>9</v>
      </c>
      <c r="AU216" s="30">
        <v>4</v>
      </c>
      <c r="AV216" s="31">
        <v>8</v>
      </c>
      <c r="AW216" s="13" t="s">
        <v>3</v>
      </c>
      <c r="AY216" s="34">
        <v>9.2394950635975887E-2</v>
      </c>
      <c r="AZ216" s="34">
        <v>0.11721301023900912</v>
      </c>
      <c r="BA216" s="34">
        <v>0.14066935177404957</v>
      </c>
      <c r="BB216" s="34">
        <v>0.10503101111581108</v>
      </c>
      <c r="BC216" s="34">
        <v>0.12928444546971188</v>
      </c>
      <c r="BD216" s="34">
        <v>7.5513454428337831E-2</v>
      </c>
    </row>
    <row r="218" spans="4:56" ht="24" customHeight="1" x14ac:dyDescent="0.25">
      <c r="P218" s="3" t="s">
        <v>22</v>
      </c>
      <c r="Q218" s="2">
        <v>1</v>
      </c>
      <c r="R218" s="2">
        <v>2</v>
      </c>
      <c r="S218" s="2">
        <v>3</v>
      </c>
      <c r="T218" s="2">
        <v>4</v>
      </c>
      <c r="U218" s="2">
        <v>5</v>
      </c>
      <c r="V218" s="2">
        <v>6</v>
      </c>
      <c r="AH218" t="s">
        <v>12</v>
      </c>
    </row>
    <row r="219" spans="4:56" ht="24" customHeight="1" x14ac:dyDescent="0.25">
      <c r="O219" s="40" t="s">
        <v>17</v>
      </c>
      <c r="P219" s="9" t="s">
        <v>21</v>
      </c>
      <c r="AH219" s="3" t="s">
        <v>22</v>
      </c>
      <c r="AI219" s="2">
        <v>0</v>
      </c>
      <c r="AJ219" s="2">
        <v>1</v>
      </c>
      <c r="AK219" s="2">
        <v>2</v>
      </c>
      <c r="AL219" s="2">
        <v>3</v>
      </c>
      <c r="AM219" s="2">
        <v>4</v>
      </c>
      <c r="AN219" s="2">
        <v>5</v>
      </c>
      <c r="AX219" s="3" t="s">
        <v>22</v>
      </c>
      <c r="AY219" s="2">
        <v>0</v>
      </c>
      <c r="AZ219" s="2">
        <v>1</v>
      </c>
      <c r="BA219" s="2">
        <v>2</v>
      </c>
      <c r="BB219" s="2">
        <v>3</v>
      </c>
      <c r="BC219" s="2">
        <v>4</v>
      </c>
      <c r="BD219" s="2">
        <v>5</v>
      </c>
    </row>
    <row r="220" spans="4:56" ht="24" customHeight="1" x14ac:dyDescent="0.25">
      <c r="O220" s="40">
        <v>1</v>
      </c>
      <c r="P220" s="2">
        <v>1</v>
      </c>
      <c r="Q220" s="36" cm="1">
        <f t="array" ref="Q220:V223">_xlfn.ANCHORARRAY(AY170)</f>
        <v>1.06975484804312</v>
      </c>
      <c r="R220" s="36">
        <v>0.16976147636077557</v>
      </c>
      <c r="S220" s="36">
        <v>0.36212633726297527</v>
      </c>
      <c r="T220" s="36">
        <v>0.73086653339008145</v>
      </c>
      <c r="U220" s="36">
        <v>0.43068464608627283</v>
      </c>
      <c r="V220" s="36">
        <v>0.76711053137590157</v>
      </c>
      <c r="AH220" s="9" t="s">
        <v>21</v>
      </c>
      <c r="AI220" s="2"/>
      <c r="AX220" s="9" t="s">
        <v>21</v>
      </c>
      <c r="AY220" s="2"/>
    </row>
    <row r="221" spans="4:56" ht="24" customHeight="1" x14ac:dyDescent="0.2">
      <c r="O221" s="40"/>
      <c r="P221" s="2">
        <v>2</v>
      </c>
      <c r="Q221" s="37">
        <v>0.7507253954981048</v>
      </c>
      <c r="R221" s="37">
        <v>0.36604508950467063</v>
      </c>
      <c r="S221" s="37">
        <v>0.14099074069967538</v>
      </c>
      <c r="T221" s="37">
        <v>0.82460357206007862</v>
      </c>
      <c r="U221" s="37">
        <v>0.53968565466137286</v>
      </c>
      <c r="V221" s="37">
        <v>0.99999999999999989</v>
      </c>
      <c r="AH221" s="2">
        <v>1</v>
      </c>
      <c r="AI221" s="5" cm="1">
        <f t="array" ref="AI221:AN224">Q213:V216</f>
        <v>-1</v>
      </c>
      <c r="AJ221" s="5">
        <v>2</v>
      </c>
      <c r="AK221" s="5">
        <v>-1</v>
      </c>
      <c r="AL221" s="5">
        <v>-1</v>
      </c>
      <c r="AM221" s="5">
        <v>1</v>
      </c>
      <c r="AN221" s="5">
        <v>1</v>
      </c>
      <c r="AW221" s="13" t="s">
        <v>3</v>
      </c>
      <c r="AX221" s="2">
        <v>1</v>
      </c>
      <c r="AY221" s="36" cm="1">
        <f t="array" ref="AY221:BD224">MMULT(_xlfn.ANCHORARRAY(AI221),AY211:BD216)</f>
        <v>-0.57910858202393256</v>
      </c>
      <c r="AZ221" s="36">
        <v>-0.40226356449620915</v>
      </c>
      <c r="BA221" s="36">
        <v>-0.42462541912320917</v>
      </c>
      <c r="BB221" s="36">
        <v>-0.57039558910533206</v>
      </c>
      <c r="BC221" s="36">
        <v>-0.2584555935483257</v>
      </c>
      <c r="BD221" s="36">
        <v>-0.60199345837184248</v>
      </c>
    </row>
    <row r="222" spans="4:56" ht="24" customHeight="1" x14ac:dyDescent="0.2">
      <c r="O222" s="40"/>
      <c r="P222" s="2">
        <v>3</v>
      </c>
      <c r="Q222" s="37">
        <v>-9.915694598288366E-2</v>
      </c>
      <c r="R222" s="37">
        <v>-0.12856199774224689</v>
      </c>
      <c r="S222" s="37">
        <v>-0.24676799188414272</v>
      </c>
      <c r="T222" s="37">
        <v>4.748806391377966E-2</v>
      </c>
      <c r="U222" s="37">
        <v>7.5352725704577544E-2</v>
      </c>
      <c r="V222" s="37">
        <v>-0.24743835321509922</v>
      </c>
      <c r="AH222" s="2">
        <v>2</v>
      </c>
      <c r="AI222" s="6">
        <v>2</v>
      </c>
      <c r="AJ222" s="6">
        <v>1</v>
      </c>
      <c r="AK222" s="6">
        <v>2</v>
      </c>
      <c r="AL222" s="6">
        <v>2</v>
      </c>
      <c r="AM222" s="6">
        <v>1</v>
      </c>
      <c r="AN222" s="6">
        <v>2</v>
      </c>
      <c r="AW222" s="13" t="s">
        <v>3</v>
      </c>
      <c r="AX222" s="2">
        <v>2</v>
      </c>
      <c r="AY222" s="37">
        <v>1.9099694268296197</v>
      </c>
      <c r="AZ222" s="37">
        <v>1.8769512976066183</v>
      </c>
      <c r="BA222" s="37">
        <v>1.8956421987020859</v>
      </c>
      <c r="BB222" s="37">
        <v>1.922081069899656</v>
      </c>
      <c r="BC222" s="37">
        <v>1.8231544649787306</v>
      </c>
      <c r="BD222" s="37">
        <v>1.9142669108284278</v>
      </c>
    </row>
    <row r="223" spans="4:56" ht="24" customHeight="1" x14ac:dyDescent="0.2">
      <c r="O223" s="40"/>
      <c r="P223" s="2">
        <v>4</v>
      </c>
      <c r="Q223" s="38">
        <v>0.22265366523609509</v>
      </c>
      <c r="R223" s="38">
        <v>0.59643420014089821</v>
      </c>
      <c r="S223" s="38">
        <v>0.67946631959909332</v>
      </c>
      <c r="T223" s="38">
        <v>0.35807076973744145</v>
      </c>
      <c r="U223" s="38">
        <v>0.66961318445564655</v>
      </c>
      <c r="V223" s="38">
        <v>-0.16137758094576396</v>
      </c>
      <c r="AH223" s="2">
        <v>3</v>
      </c>
      <c r="AI223" s="6">
        <v>1</v>
      </c>
      <c r="AJ223" s="6">
        <v>0</v>
      </c>
      <c r="AK223" s="6">
        <v>0</v>
      </c>
      <c r="AL223" s="6">
        <v>1</v>
      </c>
      <c r="AM223" s="6">
        <v>0</v>
      </c>
      <c r="AN223" s="6">
        <v>2</v>
      </c>
      <c r="AW223" s="13" t="s">
        <v>3</v>
      </c>
      <c r="AX223" s="2">
        <v>3</v>
      </c>
      <c r="AY223" s="37">
        <v>0.58827893704591727</v>
      </c>
      <c r="AZ223" s="37">
        <v>0.4688520409560365</v>
      </c>
      <c r="BA223" s="37">
        <v>0.65393260772762307</v>
      </c>
      <c r="BB223" s="37">
        <v>0.55639574645118084</v>
      </c>
      <c r="BC223" s="37">
        <v>0.60100735162572039</v>
      </c>
      <c r="BD223" s="37">
        <v>0.43180721426173441</v>
      </c>
    </row>
    <row r="224" spans="4:56" ht="24" customHeight="1" x14ac:dyDescent="0.2">
      <c r="O224" s="40">
        <v>2</v>
      </c>
      <c r="P224" s="2">
        <v>1</v>
      </c>
      <c r="Q224" s="36" cm="1">
        <f t="array" ref="Q224:V227">_xlfn.ANCHORARRAY(AY197)</f>
        <v>-0.57910858202393256</v>
      </c>
      <c r="R224" s="36">
        <v>-0.40226356449620915</v>
      </c>
      <c r="S224" s="36">
        <v>-0.42462541912320917</v>
      </c>
      <c r="T224" s="36">
        <v>-0.57039558910533206</v>
      </c>
      <c r="U224" s="36">
        <v>-0.2584555935483257</v>
      </c>
      <c r="V224" s="36">
        <v>-0.60199345837184248</v>
      </c>
      <c r="AH224" s="2">
        <v>4</v>
      </c>
      <c r="AI224" s="7">
        <v>3</v>
      </c>
      <c r="AJ224" s="7">
        <v>2</v>
      </c>
      <c r="AK224" s="7">
        <v>2</v>
      </c>
      <c r="AL224" s="7">
        <v>1</v>
      </c>
      <c r="AM224" s="7">
        <v>1</v>
      </c>
      <c r="AN224" s="7">
        <v>2</v>
      </c>
      <c r="AW224" s="13" t="s">
        <v>3</v>
      </c>
      <c r="AX224" s="2">
        <v>4</v>
      </c>
      <c r="AY224" s="38">
        <v>2.0648317921292962</v>
      </c>
      <c r="AZ224" s="38">
        <v>1.9941643078456275</v>
      </c>
      <c r="BA224" s="38">
        <v>1.8897072728035238</v>
      </c>
      <c r="BB224" s="38">
        <v>1.9857855983620138</v>
      </c>
      <c r="BC224" s="38">
        <v>2.0363084801953155</v>
      </c>
      <c r="BD224" s="38">
        <v>2.1195337618051493</v>
      </c>
    </row>
    <row r="225" spans="15:22" ht="24" customHeight="1" x14ac:dyDescent="0.2">
      <c r="O225" s="40"/>
      <c r="P225" s="2">
        <v>2</v>
      </c>
      <c r="Q225" s="37">
        <v>1.9099694268296197</v>
      </c>
      <c r="R225" s="37">
        <v>1.8769512976066183</v>
      </c>
      <c r="S225" s="37">
        <v>1.8956421987020859</v>
      </c>
      <c r="T225" s="37">
        <v>1.922081069899656</v>
      </c>
      <c r="U225" s="37">
        <v>1.8231544649787306</v>
      </c>
      <c r="V225" s="37">
        <v>1.9142669108284278</v>
      </c>
    </row>
    <row r="226" spans="15:22" ht="24" customHeight="1" x14ac:dyDescent="0.2">
      <c r="O226" s="40"/>
      <c r="P226" s="2">
        <v>3</v>
      </c>
      <c r="Q226" s="37">
        <v>0.58827893704591727</v>
      </c>
      <c r="R226" s="37">
        <v>0.4688520409560365</v>
      </c>
      <c r="S226" s="37">
        <v>0.65393260772762307</v>
      </c>
      <c r="T226" s="37">
        <v>0.55639574645118084</v>
      </c>
      <c r="U226" s="37">
        <v>0.60100735162572039</v>
      </c>
      <c r="V226" s="37">
        <v>0.43180721426173441</v>
      </c>
    </row>
    <row r="227" spans="15:22" ht="24" customHeight="1" x14ac:dyDescent="0.2">
      <c r="O227" s="40"/>
      <c r="P227" s="2">
        <v>4</v>
      </c>
      <c r="Q227" s="38">
        <v>2.0648317921292962</v>
      </c>
      <c r="R227" s="38">
        <v>1.9941643078456275</v>
      </c>
      <c r="S227" s="38">
        <v>1.8897072728035238</v>
      </c>
      <c r="T227" s="38">
        <v>1.9857855983620138</v>
      </c>
      <c r="U227" s="38">
        <v>2.0363084801953155</v>
      </c>
      <c r="V227" s="38">
        <v>2.1195337618051493</v>
      </c>
    </row>
    <row r="228" spans="15:22" ht="24" customHeight="1" x14ac:dyDescent="0.2">
      <c r="O228" s="40">
        <v>3</v>
      </c>
      <c r="P228" s="2">
        <v>1</v>
      </c>
      <c r="Q228" s="36" cm="1">
        <f t="array" ref="Q228:V231">_xlfn.ANCHORARRAY(AY221)</f>
        <v>-0.57910858202393256</v>
      </c>
      <c r="R228" s="36">
        <v>-0.40226356449620915</v>
      </c>
      <c r="S228" s="36">
        <v>-0.42462541912320917</v>
      </c>
      <c r="T228" s="36">
        <v>-0.57039558910533206</v>
      </c>
      <c r="U228" s="36">
        <v>-0.2584555935483257</v>
      </c>
      <c r="V228" s="36">
        <v>-0.60199345837184248</v>
      </c>
    </row>
    <row r="229" spans="15:22" ht="24" customHeight="1" x14ac:dyDescent="0.2">
      <c r="P229" s="2">
        <v>2</v>
      </c>
      <c r="Q229" s="37">
        <v>1.9099694268296197</v>
      </c>
      <c r="R229" s="37">
        <v>1.8769512976066183</v>
      </c>
      <c r="S229" s="37">
        <v>1.8956421987020859</v>
      </c>
      <c r="T229" s="37">
        <v>1.922081069899656</v>
      </c>
      <c r="U229" s="37">
        <v>1.8231544649787306</v>
      </c>
      <c r="V229" s="37">
        <v>1.9142669108284278</v>
      </c>
    </row>
    <row r="230" spans="15:22" ht="24" customHeight="1" x14ac:dyDescent="0.2">
      <c r="P230" s="2">
        <v>3</v>
      </c>
      <c r="Q230" s="37">
        <v>0.58827893704591727</v>
      </c>
      <c r="R230" s="37">
        <v>0.4688520409560365</v>
      </c>
      <c r="S230" s="37">
        <v>0.65393260772762307</v>
      </c>
      <c r="T230" s="37">
        <v>0.55639574645118084</v>
      </c>
      <c r="U230" s="37">
        <v>0.60100735162572039</v>
      </c>
      <c r="V230" s="37">
        <v>0.43180721426173441</v>
      </c>
    </row>
    <row r="231" spans="15:22" ht="24" customHeight="1" x14ac:dyDescent="0.2">
      <c r="P231" s="2">
        <v>4</v>
      </c>
      <c r="Q231" s="38">
        <v>2.0648317921292962</v>
      </c>
      <c r="R231" s="38">
        <v>1.9941643078456275</v>
      </c>
      <c r="S231" s="38">
        <v>1.8897072728035238</v>
      </c>
      <c r="T231" s="38">
        <v>1.9857855983620138</v>
      </c>
      <c r="U231" s="38">
        <v>2.0363084801953155</v>
      </c>
      <c r="V231" s="38">
        <v>2.1195337618051493</v>
      </c>
    </row>
    <row r="245" spans="1:25" s="1" customFormat="1" ht="27" x14ac:dyDescent="0.35">
      <c r="A245" s="1" t="s">
        <v>15</v>
      </c>
    </row>
    <row r="246" spans="1:25" ht="24" customHeight="1" x14ac:dyDescent="0.2">
      <c r="A246" s="41" t="str">
        <f>HYPERLINK("#A1","[top]")</f>
        <v>[top]</v>
      </c>
    </row>
    <row r="253" spans="1:25" ht="24" customHeight="1" x14ac:dyDescent="0.25">
      <c r="S253" s="3" t="s">
        <v>22</v>
      </c>
      <c r="T253" s="2">
        <v>1</v>
      </c>
      <c r="U253" s="2">
        <v>2</v>
      </c>
      <c r="V253" s="2">
        <v>3</v>
      </c>
      <c r="W253" s="2">
        <v>4</v>
      </c>
      <c r="X253" s="2">
        <v>5</v>
      </c>
      <c r="Y253" s="2">
        <v>6</v>
      </c>
    </row>
    <row r="254" spans="1:25" ht="24" customHeight="1" x14ac:dyDescent="0.25">
      <c r="R254" s="40" t="s">
        <v>17</v>
      </c>
      <c r="S254" s="9" t="s">
        <v>21</v>
      </c>
    </row>
    <row r="255" spans="1:25" ht="24" customHeight="1" x14ac:dyDescent="0.2">
      <c r="R255" s="40">
        <v>1</v>
      </c>
      <c r="S255" s="2">
        <v>1</v>
      </c>
      <c r="T255" s="36" cm="1">
        <f t="array" ref="T255:Y266">Q220:V231</f>
        <v>1.06975484804312</v>
      </c>
      <c r="U255" s="36">
        <v>0.16976147636077557</v>
      </c>
      <c r="V255" s="36">
        <v>0.36212633726297527</v>
      </c>
      <c r="W255" s="36">
        <v>0.73086653339008145</v>
      </c>
      <c r="X255" s="36">
        <v>0.43068464608627283</v>
      </c>
      <c r="Y255" s="36">
        <v>0.76711053137590157</v>
      </c>
    </row>
    <row r="256" spans="1:25" ht="24" customHeight="1" x14ac:dyDescent="0.2">
      <c r="R256" s="40"/>
      <c r="S256" s="2">
        <v>2</v>
      </c>
      <c r="T256" s="37">
        <v>0.7507253954981048</v>
      </c>
      <c r="U256" s="37">
        <v>0.36604508950467063</v>
      </c>
      <c r="V256" s="37">
        <v>0.14099074069967538</v>
      </c>
      <c r="W256" s="37">
        <v>0.82460357206007862</v>
      </c>
      <c r="X256" s="37">
        <v>0.53968565466137286</v>
      </c>
      <c r="Y256" s="37">
        <v>0.99999999999999989</v>
      </c>
    </row>
    <row r="257" spans="5:27" ht="24" customHeight="1" x14ac:dyDescent="0.2">
      <c r="R257" s="40"/>
      <c r="S257" s="2">
        <v>3</v>
      </c>
      <c r="T257" s="37">
        <v>-9.915694598288366E-2</v>
      </c>
      <c r="U257" s="37">
        <v>-0.12856199774224689</v>
      </c>
      <c r="V257" s="37">
        <v>-0.24676799188414272</v>
      </c>
      <c r="W257" s="37">
        <v>4.748806391377966E-2</v>
      </c>
      <c r="X257" s="37">
        <v>7.5352725704577544E-2</v>
      </c>
      <c r="Y257" s="37">
        <v>-0.24743835321509922</v>
      </c>
    </row>
    <row r="258" spans="5:27" ht="24" customHeight="1" x14ac:dyDescent="0.2">
      <c r="R258" s="40"/>
      <c r="S258" s="2">
        <v>4</v>
      </c>
      <c r="T258" s="38">
        <v>0.22265366523609509</v>
      </c>
      <c r="U258" s="38">
        <v>0.59643420014089821</v>
      </c>
      <c r="V258" s="38">
        <v>0.67946631959909332</v>
      </c>
      <c r="W258" s="38">
        <v>0.35807076973744145</v>
      </c>
      <c r="X258" s="38">
        <v>0.66961318445564655</v>
      </c>
      <c r="Y258" s="38">
        <v>-0.16137758094576396</v>
      </c>
    </row>
    <row r="259" spans="5:27" ht="24" customHeight="1" x14ac:dyDescent="0.2">
      <c r="R259" s="40">
        <v>2</v>
      </c>
      <c r="S259" s="2">
        <v>1</v>
      </c>
      <c r="T259" s="36">
        <v>-0.57910858202393256</v>
      </c>
      <c r="U259" s="36">
        <v>-0.40226356449620915</v>
      </c>
      <c r="V259" s="36">
        <v>-0.42462541912320917</v>
      </c>
      <c r="W259" s="36">
        <v>-0.57039558910533206</v>
      </c>
      <c r="X259" s="36">
        <v>-0.2584555935483257</v>
      </c>
      <c r="Y259" s="36">
        <v>-0.60199345837184248</v>
      </c>
    </row>
    <row r="260" spans="5:27" ht="24" customHeight="1" x14ac:dyDescent="0.2">
      <c r="R260" s="40"/>
      <c r="S260" s="2">
        <v>2</v>
      </c>
      <c r="T260" s="37">
        <v>1.9099694268296197</v>
      </c>
      <c r="U260" s="37">
        <v>1.8769512976066183</v>
      </c>
      <c r="V260" s="37">
        <v>1.8956421987020859</v>
      </c>
      <c r="W260" s="37">
        <v>1.922081069899656</v>
      </c>
      <c r="X260" s="37">
        <v>1.8231544649787306</v>
      </c>
      <c r="Y260" s="37">
        <v>1.9142669108284278</v>
      </c>
    </row>
    <row r="261" spans="5:27" ht="24" customHeight="1" x14ac:dyDescent="0.2">
      <c r="R261" s="40"/>
      <c r="S261" s="2">
        <v>3</v>
      </c>
      <c r="T261" s="37">
        <v>0.58827893704591727</v>
      </c>
      <c r="U261" s="37">
        <v>0.4688520409560365</v>
      </c>
      <c r="V261" s="37">
        <v>0.65393260772762307</v>
      </c>
      <c r="W261" s="37">
        <v>0.55639574645118084</v>
      </c>
      <c r="X261" s="37">
        <v>0.60100735162572039</v>
      </c>
      <c r="Y261" s="37">
        <v>0.43180721426173441</v>
      </c>
    </row>
    <row r="262" spans="5:27" ht="24" customHeight="1" x14ac:dyDescent="0.2">
      <c r="R262" s="40"/>
      <c r="S262" s="2">
        <v>4</v>
      </c>
      <c r="T262" s="38">
        <v>2.0648317921292962</v>
      </c>
      <c r="U262" s="38">
        <v>1.9941643078456275</v>
      </c>
      <c r="V262" s="38">
        <v>1.8897072728035238</v>
      </c>
      <c r="W262" s="38">
        <v>1.9857855983620138</v>
      </c>
      <c r="X262" s="38">
        <v>2.0363084801953155</v>
      </c>
      <c r="Y262" s="38">
        <v>2.1195337618051493</v>
      </c>
    </row>
    <row r="263" spans="5:27" ht="24" customHeight="1" x14ac:dyDescent="0.2">
      <c r="R263" s="40">
        <v>3</v>
      </c>
      <c r="S263" s="2">
        <v>1</v>
      </c>
      <c r="T263" s="36">
        <v>-0.57910858202393256</v>
      </c>
      <c r="U263" s="36">
        <v>-0.40226356449620915</v>
      </c>
      <c r="V263" s="36">
        <v>-0.42462541912320917</v>
      </c>
      <c r="W263" s="36">
        <v>-0.57039558910533206</v>
      </c>
      <c r="X263" s="36">
        <v>-0.2584555935483257</v>
      </c>
      <c r="Y263" s="36">
        <v>-0.60199345837184248</v>
      </c>
    </row>
    <row r="264" spans="5:27" ht="24" customHeight="1" x14ac:dyDescent="0.2">
      <c r="S264" s="2">
        <v>2</v>
      </c>
      <c r="T264" s="37">
        <v>1.9099694268296197</v>
      </c>
      <c r="U264" s="37">
        <v>1.8769512976066183</v>
      </c>
      <c r="V264" s="37">
        <v>1.8956421987020859</v>
      </c>
      <c r="W264" s="37">
        <v>1.922081069899656</v>
      </c>
      <c r="X264" s="37">
        <v>1.8231544649787306</v>
      </c>
      <c r="Y264" s="37">
        <v>1.9142669108284278</v>
      </c>
    </row>
    <row r="265" spans="5:27" ht="24" customHeight="1" x14ac:dyDescent="0.2">
      <c r="S265" s="2">
        <v>3</v>
      </c>
      <c r="T265" s="37">
        <v>0.58827893704591727</v>
      </c>
      <c r="U265" s="37">
        <v>0.4688520409560365</v>
      </c>
      <c r="V265" s="37">
        <v>0.65393260772762307</v>
      </c>
      <c r="W265" s="37">
        <v>0.55639574645118084</v>
      </c>
      <c r="X265" s="37">
        <v>0.60100735162572039</v>
      </c>
      <c r="Y265" s="37">
        <v>0.43180721426173441</v>
      </c>
    </row>
    <row r="266" spans="5:27" ht="24" customHeight="1" x14ac:dyDescent="0.2">
      <c r="S266" s="2">
        <v>4</v>
      </c>
      <c r="T266" s="38">
        <v>2.0648317921292962</v>
      </c>
      <c r="U266" s="38">
        <v>1.9941643078456275</v>
      </c>
      <c r="V266" s="38">
        <v>1.8897072728035238</v>
      </c>
      <c r="W266" s="38">
        <v>1.9857855983620138</v>
      </c>
      <c r="X266" s="38">
        <v>2.0363084801953155</v>
      </c>
      <c r="Y266" s="38">
        <v>2.1195337618051493</v>
      </c>
    </row>
    <row r="268" spans="5:27" ht="24" customHeight="1" x14ac:dyDescent="0.25">
      <c r="F268" s="20" t="s">
        <v>19</v>
      </c>
    </row>
    <row r="269" spans="5:27" ht="24" customHeight="1" x14ac:dyDescent="0.2">
      <c r="E269" s="40" t="s">
        <v>17</v>
      </c>
      <c r="F269" s="2">
        <v>1</v>
      </c>
      <c r="G269" s="2"/>
      <c r="H269" s="2"/>
      <c r="I269" s="2"/>
      <c r="J269" s="2">
        <v>2</v>
      </c>
      <c r="K269" s="2"/>
      <c r="L269" s="2"/>
      <c r="M269" s="2"/>
      <c r="N269" s="2">
        <v>3</v>
      </c>
      <c r="O269" s="2"/>
      <c r="P269" s="2"/>
      <c r="Q269" s="2"/>
      <c r="R269" s="2"/>
      <c r="S269" s="2" t="s">
        <v>18</v>
      </c>
      <c r="T269" s="2"/>
      <c r="U269" s="2"/>
      <c r="V269" s="2"/>
      <c r="W269" s="2"/>
      <c r="X269" s="2"/>
      <c r="Y269" s="2"/>
      <c r="Z269" s="2"/>
      <c r="AA269" s="2"/>
    </row>
    <row r="270" spans="5:27" ht="24" customHeight="1" x14ac:dyDescent="0.25">
      <c r="E270" s="9" t="s">
        <v>21</v>
      </c>
      <c r="F270" s="2">
        <v>1</v>
      </c>
      <c r="G270" s="2">
        <v>2</v>
      </c>
      <c r="H270" s="2">
        <v>3</v>
      </c>
      <c r="I270" s="2">
        <v>4</v>
      </c>
      <c r="J270" s="2">
        <v>1</v>
      </c>
      <c r="K270" s="2">
        <v>2</v>
      </c>
      <c r="L270" s="2">
        <v>3</v>
      </c>
      <c r="M270" s="2">
        <v>4</v>
      </c>
      <c r="N270" s="2">
        <v>1</v>
      </c>
      <c r="O270" s="2">
        <v>2</v>
      </c>
      <c r="P270" s="2">
        <v>3</v>
      </c>
      <c r="Q270" s="2">
        <v>4</v>
      </c>
      <c r="S270" s="3" t="s">
        <v>22</v>
      </c>
      <c r="T270" s="2">
        <v>1</v>
      </c>
      <c r="U270" s="2">
        <v>2</v>
      </c>
      <c r="V270" s="2">
        <v>3</v>
      </c>
      <c r="W270" s="2">
        <v>4</v>
      </c>
      <c r="X270" s="2">
        <v>5</v>
      </c>
      <c r="Y270" s="2">
        <v>6</v>
      </c>
    </row>
    <row r="271" spans="5:27" ht="24" customHeight="1" x14ac:dyDescent="0.25">
      <c r="E271" s="4" t="s">
        <v>23</v>
      </c>
      <c r="S271" s="4" t="s">
        <v>23</v>
      </c>
      <c r="T271" s="2"/>
    </row>
    <row r="272" spans="5:27" ht="24" customHeight="1" x14ac:dyDescent="0.2">
      <c r="E272" s="2">
        <v>1</v>
      </c>
      <c r="F272" s="10">
        <v>0.53196954549855002</v>
      </c>
      <c r="G272" s="11">
        <v>0.22016229442059143</v>
      </c>
      <c r="H272" s="11">
        <v>0.43591078141928197</v>
      </c>
      <c r="I272" s="12">
        <v>5.0444024821105771E-4</v>
      </c>
      <c r="J272" s="10">
        <v>9.2125589271474961E-2</v>
      </c>
      <c r="K272" s="11">
        <v>0.20564920867783387</v>
      </c>
      <c r="L272" s="11">
        <v>0.11988453879063821</v>
      </c>
      <c r="M272" s="12">
        <v>0.27792267440043461</v>
      </c>
      <c r="N272" s="10">
        <v>0.94069220396822351</v>
      </c>
      <c r="O272" s="11">
        <v>0.11988453879063821</v>
      </c>
      <c r="P272" s="11">
        <v>0.27792267440043461</v>
      </c>
      <c r="Q272" s="12">
        <v>0.94069220396822351</v>
      </c>
      <c r="S272" s="2">
        <v>1</v>
      </c>
      <c r="T272" s="32" cm="1">
        <f t="array" ref="T272:Y279">MMULT(F272:Q279,_xlfn.ANCHORARRAY(T255))</f>
        <v>3.4651493646011966</v>
      </c>
      <c r="U272" s="32">
        <v>2.9273336087149273</v>
      </c>
      <c r="V272" s="32">
        <v>2.8579542771640449</v>
      </c>
      <c r="W272" s="32">
        <v>3.2690601931069811</v>
      </c>
      <c r="X272" s="32">
        <v>3.4282360328039942</v>
      </c>
      <c r="Y272" s="32">
        <v>3.2763796116919393</v>
      </c>
    </row>
    <row r="273" spans="1:25" ht="24" customHeight="1" x14ac:dyDescent="0.2">
      <c r="E273" s="2">
        <v>2</v>
      </c>
      <c r="F273" s="14">
        <v>0.43501060856219165</v>
      </c>
      <c r="G273" s="15">
        <v>0.28502155747677604</v>
      </c>
      <c r="H273" s="15">
        <v>0.38493783594684583</v>
      </c>
      <c r="I273" s="16">
        <v>0.6081357272779353</v>
      </c>
      <c r="J273" s="14">
        <v>0.44208058174550069</v>
      </c>
      <c r="K273" s="15">
        <v>0.21022616232490465</v>
      </c>
      <c r="L273" s="15">
        <v>0.74179257394610065</v>
      </c>
      <c r="M273" s="16">
        <v>0.10273080744808527</v>
      </c>
      <c r="N273" s="14">
        <v>0.86622810980851161</v>
      </c>
      <c r="O273" s="15">
        <v>0.74179257394610065</v>
      </c>
      <c r="P273" s="15">
        <v>0.10273080744808527</v>
      </c>
      <c r="Q273" s="16">
        <v>0.86622810980851161</v>
      </c>
      <c r="S273" s="2">
        <v>2</v>
      </c>
      <c r="T273" s="33">
        <v>4.3347884009222888</v>
      </c>
      <c r="U273" s="33">
        <v>4.0802310377670752</v>
      </c>
      <c r="V273" s="33">
        <v>4.1483874605129749</v>
      </c>
      <c r="W273" s="33">
        <v>4.2666376352093689</v>
      </c>
      <c r="X273" s="33">
        <v>4.6555977832851481</v>
      </c>
      <c r="Y273" s="33">
        <v>3.8785720389053795</v>
      </c>
    </row>
    <row r="274" spans="1:25" ht="24" customHeight="1" x14ac:dyDescent="0.2">
      <c r="E274" s="2">
        <v>3</v>
      </c>
      <c r="F274" s="14">
        <v>0.41813527432307263</v>
      </c>
      <c r="G274" s="15">
        <v>0.16263014387971642</v>
      </c>
      <c r="H274" s="15">
        <v>0.7755238305180181</v>
      </c>
      <c r="I274" s="16">
        <v>0.1032259288905244</v>
      </c>
      <c r="J274" s="14">
        <v>0.94718398283522376</v>
      </c>
      <c r="K274" s="15">
        <v>0.79755240597153065</v>
      </c>
      <c r="L274" s="15">
        <v>0.4422077317778137</v>
      </c>
      <c r="M274" s="16">
        <v>8.6126106359481591E-2</v>
      </c>
      <c r="N274" s="14">
        <v>0.47816755790878496</v>
      </c>
      <c r="O274" s="15">
        <v>0.4422077317778137</v>
      </c>
      <c r="P274" s="15">
        <v>8.6126106359481591E-2</v>
      </c>
      <c r="Q274" s="16">
        <v>0.47816755790878496</v>
      </c>
      <c r="S274" s="2">
        <v>3</v>
      </c>
      <c r="T274" s="33">
        <v>3.5339276896132077</v>
      </c>
      <c r="U274" s="33">
        <v>3.218984899017467</v>
      </c>
      <c r="V274" s="33">
        <v>3.2098569273805624</v>
      </c>
      <c r="W274" s="33">
        <v>3.4979309812614692</v>
      </c>
      <c r="X274" s="33">
        <v>3.7539055226120381</v>
      </c>
      <c r="Y274" s="33">
        <v>3.2141907676401704</v>
      </c>
    </row>
    <row r="275" spans="1:25" ht="24" customHeight="1" x14ac:dyDescent="0.2">
      <c r="E275" s="2">
        <v>4</v>
      </c>
      <c r="F275" s="14">
        <v>0.37721334959694519</v>
      </c>
      <c r="G275" s="15">
        <v>0.42930414850463339</v>
      </c>
      <c r="H275" s="15">
        <v>0.17622500791594908</v>
      </c>
      <c r="I275" s="16">
        <v>0.50956754404479265</v>
      </c>
      <c r="J275" s="14">
        <v>0.88048814592432278</v>
      </c>
      <c r="K275" s="15">
        <v>0.29121276533660967</v>
      </c>
      <c r="L275" s="15">
        <v>0.12543940773323037</v>
      </c>
      <c r="M275" s="16">
        <v>0.9854811648445827</v>
      </c>
      <c r="N275" s="14">
        <v>0.26004573728599412</v>
      </c>
      <c r="O275" s="15">
        <v>0.12543940773323037</v>
      </c>
      <c r="P275" s="15">
        <v>0.9854811648445827</v>
      </c>
      <c r="Q275" s="16">
        <v>0.26004573728599412</v>
      </c>
      <c r="S275" s="2">
        <v>4</v>
      </c>
      <c r="T275" s="33">
        <v>4.1824331553085967</v>
      </c>
      <c r="U275" s="33">
        <v>3.8303319241636311</v>
      </c>
      <c r="V275" s="33">
        <v>3.8855462866578083</v>
      </c>
      <c r="W275" s="33">
        <v>4.0622727989264797</v>
      </c>
      <c r="X275" s="33">
        <v>4.417433801191283</v>
      </c>
      <c r="Y275" s="33">
        <v>3.8234602477170867</v>
      </c>
    </row>
    <row r="276" spans="1:25" ht="24" customHeight="1" x14ac:dyDescent="0.2">
      <c r="E276" s="2">
        <v>5</v>
      </c>
      <c r="F276" s="14">
        <v>0.48445585579488948</v>
      </c>
      <c r="G276" s="15">
        <v>0.16187984458105453</v>
      </c>
      <c r="H276" s="15">
        <v>0.93038819397643313</v>
      </c>
      <c r="I276" s="16">
        <v>0.53508387833199578</v>
      </c>
      <c r="J276" s="14">
        <v>0.87468956150798216</v>
      </c>
      <c r="K276" s="15">
        <v>0.55349905786891895</v>
      </c>
      <c r="L276" s="15">
        <v>6.3429385270293404E-2</v>
      </c>
      <c r="M276" s="16">
        <v>0.63577420531211137</v>
      </c>
      <c r="N276" s="14">
        <v>0.89172071236786032</v>
      </c>
      <c r="O276" s="15">
        <v>6.3429385270293404E-2</v>
      </c>
      <c r="P276" s="15">
        <v>0.63577420531211137</v>
      </c>
      <c r="Q276" s="16">
        <v>0.89172071236786032</v>
      </c>
      <c r="S276" s="2">
        <v>5</v>
      </c>
      <c r="T276" s="33">
        <v>4.3873781749206548</v>
      </c>
      <c r="U276" s="33">
        <v>4.1623080480877572</v>
      </c>
      <c r="V276" s="33">
        <v>4.0954024009417367</v>
      </c>
      <c r="W276" s="33">
        <v>4.3238846662749406</v>
      </c>
      <c r="X276" s="33">
        <v>4.9233130172441886</v>
      </c>
      <c r="Y276" s="33">
        <v>3.8740432481273324</v>
      </c>
    </row>
    <row r="277" spans="1:25" ht="24" customHeight="1" x14ac:dyDescent="0.2">
      <c r="E277" s="2">
        <v>6</v>
      </c>
      <c r="F277" s="14">
        <v>0.28146424719187313</v>
      </c>
      <c r="G277" s="15">
        <v>0.79655563983312261</v>
      </c>
      <c r="H277" s="15">
        <v>0.99659194082737113</v>
      </c>
      <c r="I277" s="16">
        <v>0.7362106947341005</v>
      </c>
      <c r="J277" s="14">
        <v>0.68419210802471353</v>
      </c>
      <c r="K277" s="15">
        <v>0.418328921715996</v>
      </c>
      <c r="L277" s="15">
        <v>0.55485517785795557</v>
      </c>
      <c r="M277" s="16">
        <v>0.13118539589376566</v>
      </c>
      <c r="N277" s="14">
        <v>3.2766473302821009E-3</v>
      </c>
      <c r="O277" s="15">
        <v>0.55485517785795557</v>
      </c>
      <c r="P277" s="15">
        <v>0.13118539589376566</v>
      </c>
      <c r="Q277" s="16">
        <v>3.2766473302821009E-3</v>
      </c>
      <c r="S277" s="2">
        <v>6</v>
      </c>
      <c r="T277" s="33">
        <v>3.1060508290035247</v>
      </c>
      <c r="U277" s="33">
        <v>2.7902009096626714</v>
      </c>
      <c r="V277" s="33">
        <v>2.7241463060877016</v>
      </c>
      <c r="W277" s="33">
        <v>3.300629612208954</v>
      </c>
      <c r="X277" s="33">
        <v>3.4018907069262614</v>
      </c>
      <c r="Y277" s="33">
        <v>2.6773833941284031</v>
      </c>
    </row>
    <row r="278" spans="1:25" ht="24" customHeight="1" x14ac:dyDescent="0.2">
      <c r="E278" s="2">
        <v>7</v>
      </c>
      <c r="F278" s="14">
        <v>0.9501084834328497</v>
      </c>
      <c r="G278" s="15">
        <v>7.3525744603059495E-2</v>
      </c>
      <c r="H278" s="15">
        <v>0.12803821184925734</v>
      </c>
      <c r="I278" s="16">
        <v>0.17774042334389373</v>
      </c>
      <c r="J278" s="14">
        <v>0.78856643069712984</v>
      </c>
      <c r="K278" s="15">
        <v>0.39463204118738959</v>
      </c>
      <c r="L278" s="15">
        <v>0.59148106369070108</v>
      </c>
      <c r="M278" s="16">
        <v>0.25070682527641441</v>
      </c>
      <c r="N278" s="14">
        <v>0.29725861773916318</v>
      </c>
      <c r="O278" s="15">
        <v>0.59148106369070108</v>
      </c>
      <c r="P278" s="15">
        <v>0.25070682527641441</v>
      </c>
      <c r="Q278" s="16">
        <v>0.29725861773916318</v>
      </c>
      <c r="S278" s="2">
        <v>7</v>
      </c>
      <c r="T278" s="33">
        <v>3.979992620106136</v>
      </c>
      <c r="U278" s="33">
        <v>3.1794482319314579</v>
      </c>
      <c r="V278" s="33">
        <v>3.4380757565248152</v>
      </c>
      <c r="W278" s="33">
        <v>3.6575271800294487</v>
      </c>
      <c r="X278" s="33">
        <v>3.716730028615665</v>
      </c>
      <c r="Y278" s="33">
        <v>3.5011172582512531</v>
      </c>
    </row>
    <row r="279" spans="1:25" ht="24" customHeight="1" x14ac:dyDescent="0.2">
      <c r="E279" s="2">
        <v>8</v>
      </c>
      <c r="F279" s="17">
        <v>0.11882807287269226</v>
      </c>
      <c r="G279" s="18">
        <v>1.3183599565664839E-3</v>
      </c>
      <c r="H279" s="18">
        <v>0.23671308574829286</v>
      </c>
      <c r="I279" s="19">
        <v>0.50292082839970997</v>
      </c>
      <c r="J279" s="17">
        <v>0.84569708456072146</v>
      </c>
      <c r="K279" s="18">
        <v>0.15275615344241866</v>
      </c>
      <c r="L279" s="18">
        <v>0.25320307706625411</v>
      </c>
      <c r="M279" s="19">
        <v>0.10621768871358794</v>
      </c>
      <c r="N279" s="17">
        <v>0.64064579157323176</v>
      </c>
      <c r="O279" s="18">
        <v>0.25320307706625411</v>
      </c>
      <c r="P279" s="18">
        <v>0.10621768871358794</v>
      </c>
      <c r="Q279" s="19">
        <v>0.64064579157323176</v>
      </c>
      <c r="S279" s="2">
        <v>8</v>
      </c>
      <c r="T279" s="34">
        <v>1.8848149803820577</v>
      </c>
      <c r="U279" s="34">
        <v>2.1121296589781702</v>
      </c>
      <c r="V279" s="34">
        <v>2.1113259935327813</v>
      </c>
      <c r="W279" s="34">
        <v>1.8948309403356927</v>
      </c>
      <c r="X279" s="34">
        <v>2.4993200345719639</v>
      </c>
      <c r="Y279" s="34">
        <v>1.5732890585882195</v>
      </c>
    </row>
    <row r="282" spans="1:25" s="35" customFormat="1" ht="37" x14ac:dyDescent="0.45">
      <c r="A282" s="35" t="s">
        <v>33</v>
      </c>
    </row>
    <row r="283" spans="1:25" ht="24" customHeight="1" x14ac:dyDescent="0.2">
      <c r="A283" s="41" t="str">
        <f>HYPERLINK("#A1","[top]")</f>
        <v>[top]</v>
      </c>
    </row>
    <row r="285" spans="1:25" ht="24" customHeight="1" x14ac:dyDescent="0.25">
      <c r="O285" s="2" t="s">
        <v>1</v>
      </c>
      <c r="P285" s="3" t="s">
        <v>22</v>
      </c>
      <c r="Q285" s="2">
        <v>0</v>
      </c>
      <c r="R285" s="2">
        <v>1</v>
      </c>
      <c r="S285" s="2">
        <v>2</v>
      </c>
      <c r="T285" s="2">
        <v>3</v>
      </c>
      <c r="U285" s="2">
        <v>4</v>
      </c>
      <c r="V285" s="2">
        <v>5</v>
      </c>
    </row>
    <row r="286" spans="1:25" ht="24" customHeight="1" x14ac:dyDescent="0.25">
      <c r="P286" s="4" t="s">
        <v>23</v>
      </c>
      <c r="Q286" s="2"/>
    </row>
    <row r="287" spans="1:25" ht="24" customHeight="1" x14ac:dyDescent="0.2">
      <c r="P287" s="2">
        <v>0</v>
      </c>
      <c r="Q287" s="5">
        <v>1</v>
      </c>
      <c r="R287" s="5">
        <v>0</v>
      </c>
      <c r="S287" s="5">
        <v>0</v>
      </c>
      <c r="T287" s="5">
        <v>0</v>
      </c>
      <c r="U287" s="5">
        <v>0</v>
      </c>
      <c r="V287" s="5">
        <v>1</v>
      </c>
    </row>
    <row r="288" spans="1:25" ht="24" customHeight="1" x14ac:dyDescent="0.2">
      <c r="P288" s="2">
        <v>1</v>
      </c>
      <c r="Q288" s="6">
        <v>0</v>
      </c>
      <c r="R288" s="6">
        <v>1</v>
      </c>
      <c r="S288" s="6">
        <v>0</v>
      </c>
      <c r="T288" s="6">
        <v>0</v>
      </c>
      <c r="U288" s="6">
        <v>0</v>
      </c>
      <c r="V288" s="6">
        <v>1</v>
      </c>
    </row>
    <row r="289" spans="3:40" ht="24" customHeight="1" x14ac:dyDescent="0.2">
      <c r="P289" s="2">
        <v>2</v>
      </c>
      <c r="Q289" s="6">
        <v>0</v>
      </c>
      <c r="R289" s="6">
        <v>1</v>
      </c>
      <c r="S289" s="6">
        <v>1</v>
      </c>
      <c r="T289" s="6">
        <v>1</v>
      </c>
      <c r="U289" s="6">
        <v>1</v>
      </c>
      <c r="V289" s="6">
        <v>0</v>
      </c>
    </row>
    <row r="290" spans="3:40" ht="24" customHeight="1" x14ac:dyDescent="0.2">
      <c r="P290" s="2">
        <v>3</v>
      </c>
      <c r="Q290" s="6">
        <v>1</v>
      </c>
      <c r="R290" s="6">
        <v>0</v>
      </c>
      <c r="S290" s="6">
        <v>1</v>
      </c>
      <c r="T290" s="6">
        <v>1</v>
      </c>
      <c r="U290" s="6">
        <v>0</v>
      </c>
      <c r="V290" s="6">
        <v>0</v>
      </c>
    </row>
    <row r="291" spans="3:40" ht="24" customHeight="1" x14ac:dyDescent="0.2">
      <c r="P291" s="2">
        <v>4</v>
      </c>
      <c r="Q291" s="6">
        <v>0</v>
      </c>
      <c r="R291" s="6">
        <v>1</v>
      </c>
      <c r="S291" s="6">
        <v>0</v>
      </c>
      <c r="T291" s="6">
        <v>1</v>
      </c>
      <c r="U291" s="6">
        <v>0</v>
      </c>
      <c r="V291" s="6">
        <v>1</v>
      </c>
    </row>
    <row r="292" spans="3:40" ht="24" customHeight="1" x14ac:dyDescent="0.2">
      <c r="P292" s="2">
        <v>5</v>
      </c>
      <c r="Q292" s="6">
        <v>0</v>
      </c>
      <c r="R292" s="6">
        <v>1</v>
      </c>
      <c r="S292" s="6">
        <v>0</v>
      </c>
      <c r="T292" s="6">
        <v>0</v>
      </c>
      <c r="U292" s="6">
        <v>1</v>
      </c>
      <c r="V292" s="6">
        <v>0</v>
      </c>
    </row>
    <row r="293" spans="3:40" ht="24" customHeight="1" x14ac:dyDescent="0.2">
      <c r="P293" s="2">
        <v>6</v>
      </c>
      <c r="Q293" s="6">
        <v>1</v>
      </c>
      <c r="R293" s="6">
        <v>0</v>
      </c>
      <c r="S293" s="6">
        <v>1</v>
      </c>
      <c r="T293" s="6">
        <v>1</v>
      </c>
      <c r="U293" s="6">
        <v>1</v>
      </c>
      <c r="V293" s="6">
        <v>1</v>
      </c>
    </row>
    <row r="294" spans="3:40" ht="24" customHeight="1" x14ac:dyDescent="0.2">
      <c r="P294" s="2">
        <v>7</v>
      </c>
      <c r="Q294" s="7">
        <v>1</v>
      </c>
      <c r="R294" s="7">
        <v>0</v>
      </c>
      <c r="S294" s="7">
        <v>1</v>
      </c>
      <c r="T294" s="7">
        <v>0</v>
      </c>
      <c r="U294" s="7">
        <v>0</v>
      </c>
      <c r="V294" s="7">
        <v>0</v>
      </c>
    </row>
    <row r="295" spans="3:40" ht="24" customHeight="1" x14ac:dyDescent="0.2">
      <c r="Q295" s="8" t="s">
        <v>2</v>
      </c>
      <c r="R295" s="8" t="s">
        <v>2</v>
      </c>
      <c r="S295" s="8" t="s">
        <v>2</v>
      </c>
      <c r="T295" s="8" t="s">
        <v>2</v>
      </c>
      <c r="U295" s="8" t="s">
        <v>2</v>
      </c>
      <c r="V295" s="8" t="s">
        <v>2</v>
      </c>
    </row>
    <row r="296" spans="3:40" ht="24" customHeight="1" x14ac:dyDescent="0.2">
      <c r="C296" s="39" t="s">
        <v>16</v>
      </c>
      <c r="AH296" t="s">
        <v>10</v>
      </c>
    </row>
    <row r="297" spans="3:40" ht="24" customHeight="1" x14ac:dyDescent="0.25">
      <c r="E297" s="4" t="s">
        <v>23</v>
      </c>
      <c r="F297" s="2">
        <v>1</v>
      </c>
      <c r="G297" s="2">
        <v>2</v>
      </c>
      <c r="H297" s="2">
        <v>3</v>
      </c>
      <c r="I297" s="2">
        <v>4</v>
      </c>
      <c r="J297" s="2">
        <v>5</v>
      </c>
      <c r="K297" s="2">
        <v>6</v>
      </c>
      <c r="L297" s="2">
        <v>7</v>
      </c>
      <c r="M297" s="2">
        <v>8</v>
      </c>
      <c r="P297" s="3" t="s">
        <v>22</v>
      </c>
      <c r="Q297" s="2">
        <v>0</v>
      </c>
      <c r="R297" s="2">
        <v>1</v>
      </c>
      <c r="S297" s="2">
        <v>2</v>
      </c>
      <c r="T297" s="2">
        <v>3</v>
      </c>
      <c r="U297" s="2">
        <v>4</v>
      </c>
      <c r="V297" s="2">
        <v>5</v>
      </c>
      <c r="AH297" s="3" t="s">
        <v>22</v>
      </c>
      <c r="AI297" s="2">
        <v>0</v>
      </c>
      <c r="AJ297" s="2">
        <v>1</v>
      </c>
      <c r="AK297" s="2">
        <v>2</v>
      </c>
      <c r="AL297" s="2">
        <v>3</v>
      </c>
      <c r="AM297" s="2">
        <v>4</v>
      </c>
      <c r="AN297" s="2">
        <v>5</v>
      </c>
    </row>
    <row r="298" spans="3:40" ht="24" customHeight="1" x14ac:dyDescent="0.25">
      <c r="E298" s="9" t="s">
        <v>21</v>
      </c>
      <c r="P298" s="9" t="s">
        <v>21</v>
      </c>
      <c r="AH298" s="9" t="s">
        <v>21</v>
      </c>
      <c r="AI298" s="2"/>
    </row>
    <row r="299" spans="3:40" ht="24" customHeight="1" x14ac:dyDescent="0.25">
      <c r="D299" s="20" t="s">
        <v>5</v>
      </c>
      <c r="E299" s="2">
        <v>1</v>
      </c>
      <c r="F299" s="10">
        <v>0</v>
      </c>
      <c r="G299" s="11">
        <v>1</v>
      </c>
      <c r="H299" s="11">
        <v>1</v>
      </c>
      <c r="I299" s="11">
        <v>0</v>
      </c>
      <c r="J299" s="11">
        <v>1</v>
      </c>
      <c r="K299" s="11">
        <v>0</v>
      </c>
      <c r="L299" s="11">
        <v>0</v>
      </c>
      <c r="M299" s="12">
        <v>1</v>
      </c>
      <c r="N299" s="13" t="s">
        <v>3</v>
      </c>
      <c r="O299" s="2" t="s">
        <v>4</v>
      </c>
      <c r="P299" s="2">
        <v>1</v>
      </c>
      <c r="Q299" s="5" cm="1">
        <f t="array" ref="Q299:V310">MMULT(F299:M310,Q287:V294)</f>
        <v>1</v>
      </c>
      <c r="R299" s="5">
        <v>3</v>
      </c>
      <c r="S299" s="5">
        <v>2</v>
      </c>
      <c r="T299" s="5">
        <v>2</v>
      </c>
      <c r="U299" s="5">
        <v>1</v>
      </c>
      <c r="V299" s="5">
        <v>2</v>
      </c>
      <c r="AH299" s="2">
        <v>1</v>
      </c>
      <c r="AI299" s="5" cm="1">
        <f t="array" ref="AI299:AN302">Q299:V302</f>
        <v>1</v>
      </c>
      <c r="AJ299" s="5">
        <v>3</v>
      </c>
      <c r="AK299" s="5">
        <v>2</v>
      </c>
      <c r="AL299" s="5">
        <v>2</v>
      </c>
      <c r="AM299" s="5">
        <v>1</v>
      </c>
      <c r="AN299" s="5">
        <v>2</v>
      </c>
    </row>
    <row r="300" spans="3:40" ht="24" customHeight="1" x14ac:dyDescent="0.2">
      <c r="D300" s="2"/>
      <c r="E300" s="2">
        <v>2</v>
      </c>
      <c r="F300" s="14">
        <v>1</v>
      </c>
      <c r="G300" s="15">
        <v>0</v>
      </c>
      <c r="H300" s="15">
        <v>1</v>
      </c>
      <c r="I300" s="15">
        <v>0</v>
      </c>
      <c r="J300" s="15">
        <v>0</v>
      </c>
      <c r="K300" s="15">
        <v>0</v>
      </c>
      <c r="L300" s="15">
        <v>0</v>
      </c>
      <c r="M300" s="16">
        <v>1</v>
      </c>
      <c r="N300" s="13" t="s">
        <v>3</v>
      </c>
      <c r="P300" s="2">
        <v>2</v>
      </c>
      <c r="Q300" s="6">
        <v>2</v>
      </c>
      <c r="R300" s="6">
        <v>1</v>
      </c>
      <c r="S300" s="6">
        <v>2</v>
      </c>
      <c r="T300" s="6">
        <v>1</v>
      </c>
      <c r="U300" s="6">
        <v>1</v>
      </c>
      <c r="V300" s="6">
        <v>1</v>
      </c>
      <c r="AH300" s="2">
        <v>2</v>
      </c>
      <c r="AI300" s="6">
        <v>2</v>
      </c>
      <c r="AJ300" s="6">
        <v>1</v>
      </c>
      <c r="AK300" s="6">
        <v>2</v>
      </c>
      <c r="AL300" s="6">
        <v>1</v>
      </c>
      <c r="AM300" s="6">
        <v>1</v>
      </c>
      <c r="AN300" s="6">
        <v>1</v>
      </c>
    </row>
    <row r="301" spans="3:40" ht="24" customHeight="1" x14ac:dyDescent="0.2">
      <c r="E301" s="2">
        <v>3</v>
      </c>
      <c r="F301" s="14">
        <v>1</v>
      </c>
      <c r="G301" s="15">
        <v>1</v>
      </c>
      <c r="H301" s="15">
        <v>0</v>
      </c>
      <c r="I301" s="15">
        <v>1</v>
      </c>
      <c r="J301" s="15">
        <v>1</v>
      </c>
      <c r="K301" s="15">
        <v>0</v>
      </c>
      <c r="L301" s="15">
        <v>1</v>
      </c>
      <c r="M301" s="16">
        <v>0</v>
      </c>
      <c r="N301" s="13" t="s">
        <v>3</v>
      </c>
      <c r="P301" s="2">
        <v>3</v>
      </c>
      <c r="Q301" s="6">
        <v>3</v>
      </c>
      <c r="R301" s="6">
        <v>2</v>
      </c>
      <c r="S301" s="6">
        <v>2</v>
      </c>
      <c r="T301" s="6">
        <v>3</v>
      </c>
      <c r="U301" s="6">
        <v>1</v>
      </c>
      <c r="V301" s="6">
        <v>4</v>
      </c>
      <c r="AH301" s="2">
        <v>3</v>
      </c>
      <c r="AI301" s="6">
        <v>3</v>
      </c>
      <c r="AJ301" s="6">
        <v>2</v>
      </c>
      <c r="AK301" s="6">
        <v>2</v>
      </c>
      <c r="AL301" s="6">
        <v>3</v>
      </c>
      <c r="AM301" s="6">
        <v>1</v>
      </c>
      <c r="AN301" s="6">
        <v>4</v>
      </c>
    </row>
    <row r="302" spans="3:40" ht="24" customHeight="1" x14ac:dyDescent="0.2">
      <c r="D302" s="2"/>
      <c r="E302" s="2">
        <v>4</v>
      </c>
      <c r="F302" s="17">
        <v>0</v>
      </c>
      <c r="G302" s="18">
        <v>1</v>
      </c>
      <c r="H302" s="18">
        <v>1</v>
      </c>
      <c r="I302" s="18">
        <v>2</v>
      </c>
      <c r="J302" s="18">
        <v>1</v>
      </c>
      <c r="K302" s="18">
        <v>2</v>
      </c>
      <c r="L302" s="18">
        <v>2</v>
      </c>
      <c r="M302" s="19">
        <v>1</v>
      </c>
      <c r="N302" s="13" t="s">
        <v>3</v>
      </c>
      <c r="P302" s="2">
        <v>4</v>
      </c>
      <c r="Q302" s="7">
        <v>5</v>
      </c>
      <c r="R302" s="7">
        <v>5</v>
      </c>
      <c r="S302" s="7">
        <v>6</v>
      </c>
      <c r="T302" s="7">
        <v>6</v>
      </c>
      <c r="U302" s="7">
        <v>5</v>
      </c>
      <c r="V302" s="7">
        <v>4</v>
      </c>
      <c r="AH302" s="2">
        <v>4</v>
      </c>
      <c r="AI302" s="7">
        <v>5</v>
      </c>
      <c r="AJ302" s="7">
        <v>5</v>
      </c>
      <c r="AK302" s="7">
        <v>6</v>
      </c>
      <c r="AL302" s="7">
        <v>6</v>
      </c>
      <c r="AM302" s="7">
        <v>5</v>
      </c>
      <c r="AN302" s="7">
        <v>4</v>
      </c>
    </row>
    <row r="303" spans="3:40" ht="24" customHeight="1" x14ac:dyDescent="0.25">
      <c r="D303" s="20" t="s">
        <v>8</v>
      </c>
      <c r="E303" s="2">
        <v>1</v>
      </c>
      <c r="F303" s="10">
        <v>0</v>
      </c>
      <c r="G303" s="11">
        <v>0</v>
      </c>
      <c r="H303" s="11">
        <v>0</v>
      </c>
      <c r="I303" s="11">
        <v>1</v>
      </c>
      <c r="J303" s="11">
        <v>0</v>
      </c>
      <c r="K303" s="11">
        <v>1</v>
      </c>
      <c r="L303" s="11">
        <v>2</v>
      </c>
      <c r="M303" s="12">
        <v>0</v>
      </c>
      <c r="N303" s="13" t="s">
        <v>3</v>
      </c>
      <c r="O303" s="2" t="s">
        <v>6</v>
      </c>
      <c r="P303" s="2">
        <v>1</v>
      </c>
      <c r="Q303" s="5">
        <v>3</v>
      </c>
      <c r="R303" s="5">
        <v>1</v>
      </c>
      <c r="S303" s="5">
        <v>3</v>
      </c>
      <c r="T303" s="5">
        <v>3</v>
      </c>
      <c r="U303" s="5">
        <v>3</v>
      </c>
      <c r="V303" s="5">
        <v>2</v>
      </c>
      <c r="AA303" t="s">
        <v>11</v>
      </c>
      <c r="AC303" s="2"/>
      <c r="AI303" s="8" t="s">
        <v>2</v>
      </c>
      <c r="AJ303" s="8" t="s">
        <v>2</v>
      </c>
      <c r="AK303" s="8" t="s">
        <v>2</v>
      </c>
      <c r="AL303" s="8" t="s">
        <v>2</v>
      </c>
      <c r="AM303" s="8" t="s">
        <v>2</v>
      </c>
      <c r="AN303" s="8" t="s">
        <v>2</v>
      </c>
    </row>
    <row r="304" spans="3:40" ht="24" customHeight="1" x14ac:dyDescent="0.25">
      <c r="D304" s="2"/>
      <c r="E304" s="2">
        <v>2</v>
      </c>
      <c r="F304" s="14">
        <v>0</v>
      </c>
      <c r="G304" s="15">
        <v>1</v>
      </c>
      <c r="H304" s="15">
        <v>1</v>
      </c>
      <c r="I304" s="15">
        <v>0</v>
      </c>
      <c r="J304" s="15">
        <v>-1</v>
      </c>
      <c r="K304" s="15">
        <v>0</v>
      </c>
      <c r="L304" s="15">
        <v>0</v>
      </c>
      <c r="M304" s="16">
        <v>1</v>
      </c>
      <c r="N304" s="13" t="s">
        <v>3</v>
      </c>
      <c r="P304" s="2">
        <v>2</v>
      </c>
      <c r="Q304" s="6">
        <v>1</v>
      </c>
      <c r="R304" s="6">
        <v>1</v>
      </c>
      <c r="S304" s="6">
        <v>2</v>
      </c>
      <c r="T304" s="6">
        <v>0</v>
      </c>
      <c r="U304" s="6">
        <v>1</v>
      </c>
      <c r="V304" s="6">
        <v>0</v>
      </c>
      <c r="AA304" s="3" t="s">
        <v>22</v>
      </c>
      <c r="AB304" s="9" t="s">
        <v>21</v>
      </c>
      <c r="AC304" s="2">
        <v>0</v>
      </c>
      <c r="AD304" s="2">
        <v>1</v>
      </c>
      <c r="AE304" s="2">
        <v>2</v>
      </c>
      <c r="AF304" s="2">
        <v>3</v>
      </c>
    </row>
    <row r="305" spans="3:56" ht="24" customHeight="1" x14ac:dyDescent="0.2">
      <c r="E305" s="2">
        <v>3</v>
      </c>
      <c r="F305" s="14">
        <v>0</v>
      </c>
      <c r="G305" s="15">
        <v>0</v>
      </c>
      <c r="H305" s="15">
        <v>0</v>
      </c>
      <c r="I305" s="15">
        <v>-1</v>
      </c>
      <c r="J305" s="15">
        <v>0</v>
      </c>
      <c r="K305" s="15">
        <v>1</v>
      </c>
      <c r="L305" s="15">
        <v>0</v>
      </c>
      <c r="M305" s="16">
        <v>0</v>
      </c>
      <c r="N305" s="13" t="s">
        <v>3</v>
      </c>
      <c r="P305" s="2">
        <v>3</v>
      </c>
      <c r="Q305" s="6">
        <v>-1</v>
      </c>
      <c r="R305" s="6">
        <v>1</v>
      </c>
      <c r="S305" s="6">
        <v>-1</v>
      </c>
      <c r="T305" s="6">
        <v>-1</v>
      </c>
      <c r="U305" s="6">
        <v>1</v>
      </c>
      <c r="V305" s="6">
        <v>0</v>
      </c>
      <c r="AA305" s="2">
        <v>1</v>
      </c>
      <c r="AC305" s="21" cm="1">
        <f t="array" ref="AC305:AF310">TRANSPOSE(Q303:V306)</f>
        <v>3</v>
      </c>
      <c r="AD305" s="22">
        <v>1</v>
      </c>
      <c r="AE305" s="22">
        <v>-1</v>
      </c>
      <c r="AF305" s="23">
        <v>1</v>
      </c>
      <c r="AG305" s="13" t="s">
        <v>3</v>
      </c>
      <c r="AI305" s="24" cm="1">
        <f t="array" ref="AI305:AN310">MMULT(_xlfn.ANCHORARRAY(AC305),_xlfn.ANCHORARRAY(AI299))</f>
        <v>7</v>
      </c>
      <c r="AJ305" s="25">
        <v>13</v>
      </c>
      <c r="AK305" s="25">
        <v>12</v>
      </c>
      <c r="AL305" s="25">
        <v>10</v>
      </c>
      <c r="AM305" s="25">
        <v>8</v>
      </c>
      <c r="AN305" s="26">
        <v>7</v>
      </c>
      <c r="AO305" s="13" t="s">
        <v>3</v>
      </c>
      <c r="AQ305" s="24" cm="1">
        <f t="array" ref="AQ305:AV310">_xlfn.ANCHORARRAY(AI305)/SQRT(4)</f>
        <v>3.5</v>
      </c>
      <c r="AR305" s="25">
        <v>6.5</v>
      </c>
      <c r="AS305" s="25">
        <v>6</v>
      </c>
      <c r="AT305" s="25">
        <v>5</v>
      </c>
      <c r="AU305" s="25">
        <v>4</v>
      </c>
      <c r="AV305" s="26">
        <v>3.5</v>
      </c>
      <c r="AW305" s="13" t="s">
        <v>3</v>
      </c>
      <c r="AY305" s="32" cm="1">
        <f t="array" ref="AY305:AY310">_xlfn.LET(_xlpm.x,AQ305:AQ310, EXP(_xlpm.x) / SUM(EXP(_xlpm.x)))</f>
        <v>7.2536006717083407E-2</v>
      </c>
      <c r="AZ305" s="32" cm="1">
        <f t="array" ref="AZ305:AZ310">_xlfn.LET(_xlpm.x,AR305:AR310, EXP(_xlpm.x) / SUM(EXP(_xlpm.x)))</f>
        <v>0.24747587714581715</v>
      </c>
      <c r="BA305" s="32" cm="1">
        <f t="array" ref="BA305:BA310">_xlfn.LET(_xlpm.x,AS305:AS310, EXP(_xlpm.x) / SUM(EXP(_xlpm.x)))</f>
        <v>0.18273663776601956</v>
      </c>
      <c r="BB305" s="32" cm="1">
        <f t="array" ref="BB305:BB310">_xlfn.LET(_xlpm.x,AT305:AT310, EXP(_xlpm.x) / SUM(EXP(_xlpm.x)))</f>
        <v>0.13518627788374038</v>
      </c>
      <c r="BC305" s="32" cm="1">
        <f t="array" ref="BC305:BC310">_xlfn.LET(_xlpm.x,AU305:AU310, EXP(_xlpm.x) / SUM(EXP(_xlpm.x)))</f>
        <v>0.22083980631070485</v>
      </c>
      <c r="BD305" s="32" cm="1">
        <f t="array" ref="BD305:BD310">_xlfn.LET(_xlpm.x,AV305:AV310, EXP(_xlpm.x) / SUM(EXP(_xlpm.x)))</f>
        <v>5.2198496979898625E-2</v>
      </c>
    </row>
    <row r="306" spans="3:56" ht="24" customHeight="1" x14ac:dyDescent="0.2">
      <c r="D306" s="2"/>
      <c r="E306" s="2">
        <v>4</v>
      </c>
      <c r="F306" s="17">
        <v>0</v>
      </c>
      <c r="G306" s="18">
        <v>1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9">
        <v>1</v>
      </c>
      <c r="N306" s="13" t="s">
        <v>3</v>
      </c>
      <c r="P306" s="2">
        <v>4</v>
      </c>
      <c r="Q306" s="7">
        <v>1</v>
      </c>
      <c r="R306" s="7">
        <v>1</v>
      </c>
      <c r="S306" s="7">
        <v>1</v>
      </c>
      <c r="T306" s="7">
        <v>0</v>
      </c>
      <c r="U306" s="7">
        <v>0</v>
      </c>
      <c r="V306" s="7">
        <v>1</v>
      </c>
      <c r="AA306" s="2">
        <v>2</v>
      </c>
      <c r="AC306" s="21">
        <v>1</v>
      </c>
      <c r="AD306" s="22">
        <v>1</v>
      </c>
      <c r="AE306" s="22">
        <v>1</v>
      </c>
      <c r="AF306" s="23">
        <v>1</v>
      </c>
      <c r="AG306" s="13" t="s">
        <v>3</v>
      </c>
      <c r="AI306" s="27">
        <v>11</v>
      </c>
      <c r="AJ306" s="2">
        <v>11</v>
      </c>
      <c r="AK306" s="2">
        <v>12</v>
      </c>
      <c r="AL306" s="2">
        <v>12</v>
      </c>
      <c r="AM306" s="2">
        <v>8</v>
      </c>
      <c r="AN306" s="28">
        <v>11</v>
      </c>
      <c r="AO306" s="13" t="s">
        <v>3</v>
      </c>
      <c r="AQ306" s="27">
        <v>5.5</v>
      </c>
      <c r="AR306" s="2">
        <v>5.5</v>
      </c>
      <c r="AS306" s="2">
        <v>6</v>
      </c>
      <c r="AT306" s="2">
        <v>6</v>
      </c>
      <c r="AU306" s="2">
        <v>4</v>
      </c>
      <c r="AV306" s="28">
        <v>5.5</v>
      </c>
      <c r="AW306" s="13" t="s">
        <v>3</v>
      </c>
      <c r="AY306" s="33">
        <v>0.53597262282493985</v>
      </c>
      <c r="AZ306" s="33">
        <v>9.1041287387815736E-2</v>
      </c>
      <c r="BA306" s="33">
        <v>0.18273663776601956</v>
      </c>
      <c r="BB306" s="33">
        <v>0.36747440262838643</v>
      </c>
      <c r="BC306" s="33">
        <v>0.22083980631070485</v>
      </c>
      <c r="BD306" s="33">
        <v>0.38569762246433309</v>
      </c>
    </row>
    <row r="307" spans="3:56" ht="24" customHeight="1" x14ac:dyDescent="0.25">
      <c r="D307" s="20" t="s">
        <v>9</v>
      </c>
      <c r="E307" s="2">
        <v>1</v>
      </c>
      <c r="F307" s="10">
        <v>0</v>
      </c>
      <c r="G307" s="11">
        <v>1</v>
      </c>
      <c r="H307" s="11">
        <v>0</v>
      </c>
      <c r="I307" s="11">
        <v>0</v>
      </c>
      <c r="J307" s="11">
        <v>0</v>
      </c>
      <c r="K307" s="11">
        <v>1</v>
      </c>
      <c r="L307" s="11">
        <v>-1</v>
      </c>
      <c r="M307" s="12">
        <v>1</v>
      </c>
      <c r="N307" s="13" t="s">
        <v>3</v>
      </c>
      <c r="O307" s="2" t="s">
        <v>7</v>
      </c>
      <c r="P307" s="2">
        <v>1</v>
      </c>
      <c r="Q307" s="5">
        <v>0</v>
      </c>
      <c r="R307" s="5">
        <v>2</v>
      </c>
      <c r="S307" s="5">
        <v>0</v>
      </c>
      <c r="T307" s="5">
        <v>-1</v>
      </c>
      <c r="U307" s="5">
        <v>0</v>
      </c>
      <c r="V307" s="5">
        <v>0</v>
      </c>
      <c r="AA307" s="2">
        <v>3</v>
      </c>
      <c r="AC307" s="21">
        <v>3</v>
      </c>
      <c r="AD307" s="22">
        <v>2</v>
      </c>
      <c r="AE307" s="22">
        <v>-1</v>
      </c>
      <c r="AF307" s="23">
        <v>1</v>
      </c>
      <c r="AG307" s="13" t="s">
        <v>3</v>
      </c>
      <c r="AI307" s="27">
        <v>9</v>
      </c>
      <c r="AJ307" s="2">
        <v>14</v>
      </c>
      <c r="AK307" s="2">
        <v>14</v>
      </c>
      <c r="AL307" s="2">
        <v>11</v>
      </c>
      <c r="AM307" s="2">
        <v>9</v>
      </c>
      <c r="AN307" s="28">
        <v>8</v>
      </c>
      <c r="AO307" s="13" t="s">
        <v>3</v>
      </c>
      <c r="AQ307" s="27">
        <v>4.5</v>
      </c>
      <c r="AR307" s="2">
        <v>7</v>
      </c>
      <c r="AS307" s="2">
        <v>7</v>
      </c>
      <c r="AT307" s="2">
        <v>5.5</v>
      </c>
      <c r="AU307" s="2">
        <v>4.5</v>
      </c>
      <c r="AV307" s="28">
        <v>4</v>
      </c>
      <c r="AW307" s="13" t="s">
        <v>3</v>
      </c>
      <c r="AY307" s="33">
        <v>0.19717330896803109</v>
      </c>
      <c r="AZ307" s="33">
        <v>0.40801874263548044</v>
      </c>
      <c r="BA307" s="33">
        <v>0.49672968183307381</v>
      </c>
      <c r="BB307" s="33">
        <v>0.2228844918537011</v>
      </c>
      <c r="BC307" s="33">
        <v>0.36410328608175552</v>
      </c>
      <c r="BD307" s="33">
        <v>8.6060772269335256E-2</v>
      </c>
    </row>
    <row r="308" spans="3:56" ht="24" customHeight="1" x14ac:dyDescent="0.2">
      <c r="D308" s="2"/>
      <c r="E308" s="2">
        <v>2</v>
      </c>
      <c r="F308" s="14">
        <v>1</v>
      </c>
      <c r="G308" s="15">
        <v>0</v>
      </c>
      <c r="H308" s="15">
        <v>-1</v>
      </c>
      <c r="I308" s="15">
        <v>0</v>
      </c>
      <c r="J308" s="15">
        <v>1</v>
      </c>
      <c r="K308" s="15">
        <v>1</v>
      </c>
      <c r="L308" s="15">
        <v>1</v>
      </c>
      <c r="M308" s="16">
        <v>-1</v>
      </c>
      <c r="N308" s="13" t="s">
        <v>3</v>
      </c>
      <c r="P308" s="2">
        <v>2</v>
      </c>
      <c r="Q308" s="6">
        <v>1</v>
      </c>
      <c r="R308" s="6">
        <v>1</v>
      </c>
      <c r="S308" s="6">
        <v>-1</v>
      </c>
      <c r="T308" s="6">
        <v>1</v>
      </c>
      <c r="U308" s="6">
        <v>1</v>
      </c>
      <c r="V308" s="6">
        <v>3</v>
      </c>
      <c r="AA308" s="2">
        <v>4</v>
      </c>
      <c r="AC308" s="21">
        <v>3</v>
      </c>
      <c r="AD308" s="22">
        <v>0</v>
      </c>
      <c r="AE308" s="22">
        <v>-1</v>
      </c>
      <c r="AF308" s="23">
        <v>0</v>
      </c>
      <c r="AG308" s="13" t="s">
        <v>3</v>
      </c>
      <c r="AI308" s="27">
        <v>0</v>
      </c>
      <c r="AJ308" s="2">
        <v>7</v>
      </c>
      <c r="AK308" s="2">
        <v>4</v>
      </c>
      <c r="AL308" s="2">
        <v>3</v>
      </c>
      <c r="AM308" s="2">
        <v>2</v>
      </c>
      <c r="AN308" s="28">
        <v>2</v>
      </c>
      <c r="AO308" s="13" t="s">
        <v>3</v>
      </c>
      <c r="AQ308" s="27">
        <v>0</v>
      </c>
      <c r="AR308" s="2">
        <v>3.5</v>
      </c>
      <c r="AS308" s="2">
        <v>2</v>
      </c>
      <c r="AT308" s="2">
        <v>1.5</v>
      </c>
      <c r="AU308" s="2">
        <v>1</v>
      </c>
      <c r="AV308" s="28">
        <v>1</v>
      </c>
      <c r="AW308" s="13" t="s">
        <v>3</v>
      </c>
      <c r="AY308" s="33">
        <v>2.1903976067596379E-3</v>
      </c>
      <c r="AZ308" s="33">
        <v>1.2321098414855897E-2</v>
      </c>
      <c r="BA308" s="33">
        <v>3.3469382690638392E-3</v>
      </c>
      <c r="BB308" s="33">
        <v>4.0822718666914037E-3</v>
      </c>
      <c r="BC308" s="33">
        <v>1.0994966535136893E-2</v>
      </c>
      <c r="BD308" s="33">
        <v>4.284713552764564E-3</v>
      </c>
    </row>
    <row r="309" spans="3:56" ht="24" customHeight="1" x14ac:dyDescent="0.2">
      <c r="E309" s="2">
        <v>3</v>
      </c>
      <c r="F309" s="14">
        <v>1</v>
      </c>
      <c r="G309" s="15">
        <v>0</v>
      </c>
      <c r="H309" s="15">
        <v>-1</v>
      </c>
      <c r="I309" s="15">
        <v>0</v>
      </c>
      <c r="J309" s="15">
        <v>1</v>
      </c>
      <c r="K309" s="15">
        <v>0</v>
      </c>
      <c r="L309" s="15">
        <v>0</v>
      </c>
      <c r="M309" s="16">
        <v>0</v>
      </c>
      <c r="N309" s="13" t="s">
        <v>3</v>
      </c>
      <c r="P309" s="2">
        <v>3</v>
      </c>
      <c r="Q309" s="6">
        <v>1</v>
      </c>
      <c r="R309" s="6">
        <v>0</v>
      </c>
      <c r="S309" s="6">
        <v>-1</v>
      </c>
      <c r="T309" s="6">
        <v>0</v>
      </c>
      <c r="U309" s="6">
        <v>-1</v>
      </c>
      <c r="V309" s="6">
        <v>2</v>
      </c>
      <c r="AA309" s="2">
        <v>5</v>
      </c>
      <c r="AC309" s="21">
        <v>3</v>
      </c>
      <c r="AD309" s="22">
        <v>1</v>
      </c>
      <c r="AE309" s="22">
        <v>1</v>
      </c>
      <c r="AF309" s="23">
        <v>0</v>
      </c>
      <c r="AG309" s="13" t="s">
        <v>3</v>
      </c>
      <c r="AI309" s="27">
        <v>8</v>
      </c>
      <c r="AJ309" s="2">
        <v>12</v>
      </c>
      <c r="AK309" s="2">
        <v>10</v>
      </c>
      <c r="AL309" s="2">
        <v>10</v>
      </c>
      <c r="AM309" s="2">
        <v>5</v>
      </c>
      <c r="AN309" s="28">
        <v>11</v>
      </c>
      <c r="AO309" s="13" t="s">
        <v>3</v>
      </c>
      <c r="AQ309" s="27">
        <v>4</v>
      </c>
      <c r="AR309" s="2">
        <v>6</v>
      </c>
      <c r="AS309" s="2">
        <v>5</v>
      </c>
      <c r="AT309" s="2">
        <v>5</v>
      </c>
      <c r="AU309" s="2">
        <v>2.5</v>
      </c>
      <c r="AV309" s="28">
        <v>5.5</v>
      </c>
      <c r="AW309" s="13" t="s">
        <v>3</v>
      </c>
      <c r="AY309" s="33">
        <v>0.11959165716610279</v>
      </c>
      <c r="AZ309" s="33">
        <v>0.1501017070282151</v>
      </c>
      <c r="BA309" s="33">
        <v>6.7225052182911554E-2</v>
      </c>
      <c r="BB309" s="33">
        <v>0.13518627788374038</v>
      </c>
      <c r="BC309" s="33">
        <v>4.9276021349255801E-2</v>
      </c>
      <c r="BD309" s="33">
        <v>0.38569762246433309</v>
      </c>
    </row>
    <row r="310" spans="3:56" ht="24" customHeight="1" x14ac:dyDescent="0.2">
      <c r="D310" s="2"/>
      <c r="E310" s="2">
        <v>4</v>
      </c>
      <c r="F310" s="17">
        <v>0</v>
      </c>
      <c r="G310" s="18">
        <v>1</v>
      </c>
      <c r="H310" s="18">
        <v>0</v>
      </c>
      <c r="I310" s="18">
        <v>0</v>
      </c>
      <c r="J310" s="18">
        <v>0</v>
      </c>
      <c r="K310" s="18">
        <v>-1</v>
      </c>
      <c r="L310" s="18">
        <v>0</v>
      </c>
      <c r="M310" s="19">
        <v>1</v>
      </c>
      <c r="N310" s="13" t="s">
        <v>3</v>
      </c>
      <c r="P310" s="2">
        <v>4</v>
      </c>
      <c r="Q310" s="7">
        <v>1</v>
      </c>
      <c r="R310" s="7">
        <v>0</v>
      </c>
      <c r="S310" s="7">
        <v>1</v>
      </c>
      <c r="T310" s="7">
        <v>0</v>
      </c>
      <c r="U310" s="7">
        <v>-1</v>
      </c>
      <c r="V310" s="7">
        <v>1</v>
      </c>
      <c r="AA310" s="2">
        <v>6</v>
      </c>
      <c r="AC310" s="21">
        <v>2</v>
      </c>
      <c r="AD310" s="22">
        <v>0</v>
      </c>
      <c r="AE310" s="22">
        <v>0</v>
      </c>
      <c r="AF310" s="23">
        <v>1</v>
      </c>
      <c r="AG310" s="13" t="s">
        <v>3</v>
      </c>
      <c r="AI310" s="29">
        <v>7</v>
      </c>
      <c r="AJ310" s="30">
        <v>11</v>
      </c>
      <c r="AK310" s="30">
        <v>10</v>
      </c>
      <c r="AL310" s="30">
        <v>10</v>
      </c>
      <c r="AM310" s="30">
        <v>7</v>
      </c>
      <c r="AN310" s="31">
        <v>8</v>
      </c>
      <c r="AO310" s="13" t="s">
        <v>3</v>
      </c>
      <c r="AQ310" s="29">
        <v>3.5</v>
      </c>
      <c r="AR310" s="30">
        <v>5.5</v>
      </c>
      <c r="AS310" s="30">
        <v>5</v>
      </c>
      <c r="AT310" s="30">
        <v>5</v>
      </c>
      <c r="AU310" s="30">
        <v>3.5</v>
      </c>
      <c r="AV310" s="31">
        <v>4</v>
      </c>
      <c r="AW310" s="13" t="s">
        <v>3</v>
      </c>
      <c r="AY310" s="34">
        <v>7.2536006717083407E-2</v>
      </c>
      <c r="AZ310" s="34">
        <v>9.1041287387815736E-2</v>
      </c>
      <c r="BA310" s="34">
        <v>6.7225052182911554E-2</v>
      </c>
      <c r="BB310" s="34">
        <v>0.13518627788374038</v>
      </c>
      <c r="BC310" s="34">
        <v>0.133946113412442</v>
      </c>
      <c r="BD310" s="34">
        <v>8.6060772269335256E-2</v>
      </c>
    </row>
    <row r="312" spans="3:56" ht="24" customHeight="1" x14ac:dyDescent="0.2">
      <c r="AH312" t="s">
        <v>12</v>
      </c>
    </row>
    <row r="313" spans="3:56" ht="24" customHeight="1" x14ac:dyDescent="0.25">
      <c r="AH313" s="3" t="s">
        <v>22</v>
      </c>
      <c r="AI313" s="2">
        <v>0</v>
      </c>
      <c r="AJ313" s="2">
        <v>1</v>
      </c>
      <c r="AK313" s="2">
        <v>2</v>
      </c>
      <c r="AL313" s="2">
        <v>3</v>
      </c>
      <c r="AM313" s="2">
        <v>4</v>
      </c>
      <c r="AN313" s="2">
        <v>5</v>
      </c>
      <c r="AX313" s="3" t="s">
        <v>22</v>
      </c>
      <c r="AY313" s="2">
        <v>0</v>
      </c>
      <c r="AZ313" s="2">
        <v>1</v>
      </c>
      <c r="BA313" s="2">
        <v>2</v>
      </c>
      <c r="BB313" s="2">
        <v>3</v>
      </c>
      <c r="BC313" s="2">
        <v>4</v>
      </c>
      <c r="BD313" s="2">
        <v>5</v>
      </c>
    </row>
    <row r="314" spans="3:56" ht="24" customHeight="1" x14ac:dyDescent="0.25">
      <c r="AH314" s="9" t="s">
        <v>21</v>
      </c>
      <c r="AI314" s="2"/>
      <c r="AX314" s="9" t="s">
        <v>21</v>
      </c>
      <c r="AY314" s="2"/>
    </row>
    <row r="315" spans="3:56" ht="24" customHeight="1" x14ac:dyDescent="0.2">
      <c r="AH315" s="2">
        <v>1</v>
      </c>
      <c r="AI315" s="5" cm="1">
        <f t="array" ref="AI315:AN318">Q307:V310</f>
        <v>0</v>
      </c>
      <c r="AJ315" s="5">
        <v>2</v>
      </c>
      <c r="AK315" s="5">
        <v>0</v>
      </c>
      <c r="AL315" s="5">
        <v>-1</v>
      </c>
      <c r="AM315" s="5">
        <v>0</v>
      </c>
      <c r="AN315" s="5">
        <v>0</v>
      </c>
      <c r="AW315" s="13" t="s">
        <v>3</v>
      </c>
      <c r="AX315" s="2">
        <v>1</v>
      </c>
      <c r="AY315" s="36" cm="1">
        <f t="array" ref="AY315:BD318">MMULT(_xlfn.ANCHORARRAY(AI315),AY305:BD310)</f>
        <v>1.06975484804312</v>
      </c>
      <c r="AZ315" s="36">
        <v>0.16976147636077557</v>
      </c>
      <c r="BA315" s="36">
        <v>0.36212633726297527</v>
      </c>
      <c r="BB315" s="36">
        <v>0.73086653339008145</v>
      </c>
      <c r="BC315" s="36">
        <v>0.43068464608627283</v>
      </c>
      <c r="BD315" s="36">
        <v>0.76711053137590157</v>
      </c>
    </row>
    <row r="316" spans="3:56" ht="24" customHeight="1" x14ac:dyDescent="0.2">
      <c r="AH316" s="2">
        <v>2</v>
      </c>
      <c r="AI316" s="6">
        <v>1</v>
      </c>
      <c r="AJ316" s="6">
        <v>1</v>
      </c>
      <c r="AK316" s="6">
        <v>-1</v>
      </c>
      <c r="AL316" s="6">
        <v>1</v>
      </c>
      <c r="AM316" s="6">
        <v>1</v>
      </c>
      <c r="AN316" s="6">
        <v>3</v>
      </c>
      <c r="AW316" s="13" t="s">
        <v>3</v>
      </c>
      <c r="AX316" s="2">
        <v>2</v>
      </c>
      <c r="AY316" s="37">
        <v>0.7507253954981048</v>
      </c>
      <c r="AZ316" s="37">
        <v>0.36604508950467063</v>
      </c>
      <c r="BA316" s="37">
        <v>0.14099074069967538</v>
      </c>
      <c r="BB316" s="37">
        <v>0.82460357206007862</v>
      </c>
      <c r="BC316" s="37">
        <v>0.53968565466137286</v>
      </c>
      <c r="BD316" s="37">
        <v>0.99999999999999989</v>
      </c>
    </row>
    <row r="317" spans="3:56" ht="24" customHeight="1" x14ac:dyDescent="0.2">
      <c r="AH317" s="2">
        <v>3</v>
      </c>
      <c r="AI317" s="6">
        <v>1</v>
      </c>
      <c r="AJ317" s="6">
        <v>0</v>
      </c>
      <c r="AK317" s="6">
        <v>-1</v>
      </c>
      <c r="AL317" s="6">
        <v>0</v>
      </c>
      <c r="AM317" s="6">
        <v>-1</v>
      </c>
      <c r="AN317" s="6">
        <v>2</v>
      </c>
      <c r="AW317" s="13" t="s">
        <v>3</v>
      </c>
      <c r="AX317" s="2">
        <v>3</v>
      </c>
      <c r="AY317" s="37">
        <v>-9.915694598288366E-2</v>
      </c>
      <c r="AZ317" s="37">
        <v>-0.12856199774224689</v>
      </c>
      <c r="BA317" s="37">
        <v>-0.24676799188414272</v>
      </c>
      <c r="BB317" s="37">
        <v>4.748806391377966E-2</v>
      </c>
      <c r="BC317" s="37">
        <v>7.5352725704577544E-2</v>
      </c>
      <c r="BD317" s="37">
        <v>-0.24743835321509922</v>
      </c>
    </row>
    <row r="318" spans="3:56" ht="24" customHeight="1" x14ac:dyDescent="0.2">
      <c r="AH318" s="2">
        <v>4</v>
      </c>
      <c r="AI318" s="7">
        <v>1</v>
      </c>
      <c r="AJ318" s="7">
        <v>0</v>
      </c>
      <c r="AK318" s="7">
        <v>1</v>
      </c>
      <c r="AL318" s="7">
        <v>0</v>
      </c>
      <c r="AM318" s="7">
        <v>-1</v>
      </c>
      <c r="AN318" s="7">
        <v>1</v>
      </c>
      <c r="AW318" s="13" t="s">
        <v>3</v>
      </c>
      <c r="AX318" s="2">
        <v>4</v>
      </c>
      <c r="AY318" s="38">
        <v>0.22265366523609509</v>
      </c>
      <c r="AZ318" s="38">
        <v>0.59643420014089821</v>
      </c>
      <c r="BA318" s="38">
        <v>0.67946631959909332</v>
      </c>
      <c r="BB318" s="38">
        <v>0.35807076973744145</v>
      </c>
      <c r="BC318" s="38">
        <v>0.66961318445564655</v>
      </c>
      <c r="BD318" s="38">
        <v>-0.16137758094576396</v>
      </c>
    </row>
    <row r="320" spans="3:56" ht="24" customHeight="1" x14ac:dyDescent="0.2">
      <c r="C320" s="39" t="s">
        <v>14</v>
      </c>
      <c r="AH320" t="s">
        <v>10</v>
      </c>
    </row>
    <row r="321" spans="4:56" ht="24" customHeight="1" x14ac:dyDescent="0.25">
      <c r="E321" s="4" t="s">
        <v>23</v>
      </c>
      <c r="F321" s="2">
        <v>1</v>
      </c>
      <c r="G321" s="2">
        <v>2</v>
      </c>
      <c r="H321" s="2">
        <v>3</v>
      </c>
      <c r="I321" s="2">
        <v>4</v>
      </c>
      <c r="J321" s="2">
        <v>5</v>
      </c>
      <c r="K321" s="2">
        <v>6</v>
      </c>
      <c r="L321" s="2">
        <v>7</v>
      </c>
      <c r="M321" s="2">
        <v>8</v>
      </c>
      <c r="P321" s="3" t="s">
        <v>22</v>
      </c>
      <c r="Q321" s="2">
        <v>0</v>
      </c>
      <c r="R321" s="2">
        <v>1</v>
      </c>
      <c r="S321" s="2">
        <v>2</v>
      </c>
      <c r="T321" s="2">
        <v>3</v>
      </c>
      <c r="U321" s="2">
        <v>4</v>
      </c>
      <c r="V321" s="2">
        <v>5</v>
      </c>
      <c r="AH321" s="3" t="s">
        <v>22</v>
      </c>
      <c r="AI321" s="2">
        <v>0</v>
      </c>
      <c r="AJ321" s="2">
        <v>1</v>
      </c>
      <c r="AK321" s="2">
        <v>2</v>
      </c>
      <c r="AL321" s="2">
        <v>3</v>
      </c>
      <c r="AM321" s="2">
        <v>4</v>
      </c>
      <c r="AN321" s="2">
        <v>5</v>
      </c>
    </row>
    <row r="322" spans="4:56" ht="24" customHeight="1" x14ac:dyDescent="0.25">
      <c r="E322" s="9" t="s">
        <v>21</v>
      </c>
      <c r="P322" s="9" t="s">
        <v>21</v>
      </c>
      <c r="AH322" s="9" t="s">
        <v>21</v>
      </c>
      <c r="AI322" s="2"/>
    </row>
    <row r="323" spans="4:56" ht="24" customHeight="1" x14ac:dyDescent="0.25">
      <c r="D323" s="20" t="s">
        <v>5</v>
      </c>
      <c r="E323" s="2">
        <v>1</v>
      </c>
      <c r="F323" s="10">
        <v>0</v>
      </c>
      <c r="G323" s="11">
        <v>1</v>
      </c>
      <c r="H323" s="11">
        <v>1</v>
      </c>
      <c r="I323" s="11">
        <v>1</v>
      </c>
      <c r="J323" s="11">
        <v>1</v>
      </c>
      <c r="K323" s="11">
        <v>0</v>
      </c>
      <c r="L323" s="11">
        <v>0</v>
      </c>
      <c r="M323" s="12">
        <v>1</v>
      </c>
      <c r="N323" s="13" t="s">
        <v>3</v>
      </c>
      <c r="O323" s="2" t="s">
        <v>4</v>
      </c>
      <c r="P323" s="2">
        <v>1</v>
      </c>
      <c r="Q323" s="5" cm="1">
        <f t="array" ref="Q323:V334">MMULT(F323:M334,Q287:V294)</f>
        <v>2</v>
      </c>
      <c r="R323" s="5">
        <v>3</v>
      </c>
      <c r="S323" s="5">
        <v>3</v>
      </c>
      <c r="T323" s="5">
        <v>3</v>
      </c>
      <c r="U323" s="5">
        <v>1</v>
      </c>
      <c r="V323" s="5">
        <v>2</v>
      </c>
      <c r="AH323" s="2">
        <v>1</v>
      </c>
      <c r="AI323" s="5" cm="1">
        <f t="array" ref="AI323:AN326">Q323:V326</f>
        <v>2</v>
      </c>
      <c r="AJ323" s="5">
        <v>3</v>
      </c>
      <c r="AK323" s="5">
        <v>3</v>
      </c>
      <c r="AL323" s="5">
        <v>3</v>
      </c>
      <c r="AM323" s="5">
        <v>1</v>
      </c>
      <c r="AN323" s="5">
        <v>2</v>
      </c>
    </row>
    <row r="324" spans="4:56" ht="24" customHeight="1" x14ac:dyDescent="0.2">
      <c r="D324" s="2"/>
      <c r="E324" s="2">
        <v>2</v>
      </c>
      <c r="F324" s="14">
        <v>0</v>
      </c>
      <c r="G324" s="15">
        <v>1</v>
      </c>
      <c r="H324" s="15">
        <v>1</v>
      </c>
      <c r="I324" s="15">
        <v>0</v>
      </c>
      <c r="J324" s="15">
        <v>1</v>
      </c>
      <c r="K324" s="15">
        <v>0</v>
      </c>
      <c r="L324" s="15">
        <v>0</v>
      </c>
      <c r="M324" s="16">
        <v>1</v>
      </c>
      <c r="N324" s="13" t="s">
        <v>3</v>
      </c>
      <c r="P324" s="2">
        <v>2</v>
      </c>
      <c r="Q324" s="6">
        <v>1</v>
      </c>
      <c r="R324" s="6">
        <v>3</v>
      </c>
      <c r="S324" s="6">
        <v>2</v>
      </c>
      <c r="T324" s="6">
        <v>2</v>
      </c>
      <c r="U324" s="6">
        <v>1</v>
      </c>
      <c r="V324" s="6">
        <v>2</v>
      </c>
      <c r="AH324" s="2">
        <v>2</v>
      </c>
      <c r="AI324" s="6">
        <v>1</v>
      </c>
      <c r="AJ324" s="6">
        <v>3</v>
      </c>
      <c r="AK324" s="6">
        <v>2</v>
      </c>
      <c r="AL324" s="6">
        <v>2</v>
      </c>
      <c r="AM324" s="6">
        <v>1</v>
      </c>
      <c r="AN324" s="6">
        <v>2</v>
      </c>
    </row>
    <row r="325" spans="4:56" ht="24" customHeight="1" x14ac:dyDescent="0.2">
      <c r="E325" s="2">
        <v>3</v>
      </c>
      <c r="F325" s="14">
        <v>1</v>
      </c>
      <c r="G325" s="15">
        <v>1</v>
      </c>
      <c r="H325" s="15">
        <v>0</v>
      </c>
      <c r="I325" s="15">
        <v>1</v>
      </c>
      <c r="J325" s="15">
        <v>1</v>
      </c>
      <c r="K325" s="15">
        <v>1</v>
      </c>
      <c r="L325" s="15">
        <v>1</v>
      </c>
      <c r="M325" s="16">
        <v>0</v>
      </c>
      <c r="N325" s="13" t="s">
        <v>3</v>
      </c>
      <c r="P325" s="2">
        <v>3</v>
      </c>
      <c r="Q325" s="6">
        <v>3</v>
      </c>
      <c r="R325" s="6">
        <v>3</v>
      </c>
      <c r="S325" s="6">
        <v>2</v>
      </c>
      <c r="T325" s="6">
        <v>3</v>
      </c>
      <c r="U325" s="6">
        <v>2</v>
      </c>
      <c r="V325" s="6">
        <v>4</v>
      </c>
      <c r="AH325" s="2">
        <v>3</v>
      </c>
      <c r="AI325" s="6">
        <v>3</v>
      </c>
      <c r="AJ325" s="6">
        <v>3</v>
      </c>
      <c r="AK325" s="6">
        <v>2</v>
      </c>
      <c r="AL325" s="6">
        <v>3</v>
      </c>
      <c r="AM325" s="6">
        <v>2</v>
      </c>
      <c r="AN325" s="6">
        <v>4</v>
      </c>
    </row>
    <row r="326" spans="4:56" ht="24" customHeight="1" x14ac:dyDescent="0.2">
      <c r="D326" s="2"/>
      <c r="E326" s="2">
        <v>4</v>
      </c>
      <c r="F326" s="17">
        <v>0</v>
      </c>
      <c r="G326" s="18">
        <v>1</v>
      </c>
      <c r="H326" s="18">
        <v>1</v>
      </c>
      <c r="I326" s="18">
        <v>0</v>
      </c>
      <c r="J326" s="18">
        <v>1</v>
      </c>
      <c r="K326" s="18">
        <v>0</v>
      </c>
      <c r="L326" s="18">
        <v>0</v>
      </c>
      <c r="M326" s="19">
        <v>1</v>
      </c>
      <c r="N326" s="13" t="s">
        <v>3</v>
      </c>
      <c r="P326" s="2">
        <v>4</v>
      </c>
      <c r="Q326" s="7">
        <v>1</v>
      </c>
      <c r="R326" s="7">
        <v>3</v>
      </c>
      <c r="S326" s="7">
        <v>2</v>
      </c>
      <c r="T326" s="7">
        <v>2</v>
      </c>
      <c r="U326" s="7">
        <v>1</v>
      </c>
      <c r="V326" s="7">
        <v>2</v>
      </c>
      <c r="AH326" s="2">
        <v>4</v>
      </c>
      <c r="AI326" s="7">
        <v>1</v>
      </c>
      <c r="AJ326" s="7">
        <v>3</v>
      </c>
      <c r="AK326" s="7">
        <v>2</v>
      </c>
      <c r="AL326" s="7">
        <v>2</v>
      </c>
      <c r="AM326" s="7">
        <v>1</v>
      </c>
      <c r="AN326" s="7">
        <v>2</v>
      </c>
    </row>
    <row r="327" spans="4:56" ht="24" customHeight="1" x14ac:dyDescent="0.25">
      <c r="D327" s="20" t="s">
        <v>8</v>
      </c>
      <c r="E327" s="2">
        <v>1</v>
      </c>
      <c r="F327" s="10">
        <v>0</v>
      </c>
      <c r="G327" s="11">
        <v>0</v>
      </c>
      <c r="H327" s="11">
        <v>0</v>
      </c>
      <c r="I327" s="11">
        <v>1</v>
      </c>
      <c r="J327" s="11">
        <v>1</v>
      </c>
      <c r="K327" s="11">
        <v>1</v>
      </c>
      <c r="L327" s="11">
        <v>2</v>
      </c>
      <c r="M327" s="12">
        <v>0</v>
      </c>
      <c r="N327" s="13" t="s">
        <v>3</v>
      </c>
      <c r="O327" s="2" t="s">
        <v>6</v>
      </c>
      <c r="P327" s="2">
        <v>1</v>
      </c>
      <c r="Q327" s="5">
        <v>3</v>
      </c>
      <c r="R327" s="5">
        <v>2</v>
      </c>
      <c r="S327" s="5">
        <v>3</v>
      </c>
      <c r="T327" s="5">
        <v>4</v>
      </c>
      <c r="U327" s="5">
        <v>3</v>
      </c>
      <c r="V327" s="5">
        <v>3</v>
      </c>
      <c r="AA327" t="s">
        <v>11</v>
      </c>
      <c r="AC327" s="2"/>
      <c r="AI327" s="8" t="s">
        <v>2</v>
      </c>
      <c r="AJ327" s="8" t="s">
        <v>2</v>
      </c>
      <c r="AK327" s="8" t="s">
        <v>2</v>
      </c>
      <c r="AL327" s="8" t="s">
        <v>2</v>
      </c>
      <c r="AM327" s="8" t="s">
        <v>2</v>
      </c>
      <c r="AN327" s="8" t="s">
        <v>2</v>
      </c>
    </row>
    <row r="328" spans="4:56" ht="24" customHeight="1" x14ac:dyDescent="0.25">
      <c r="D328" s="2"/>
      <c r="E328" s="2">
        <v>2</v>
      </c>
      <c r="F328" s="14">
        <v>0</v>
      </c>
      <c r="G328" s="15">
        <v>1</v>
      </c>
      <c r="H328" s="15">
        <v>1</v>
      </c>
      <c r="I328" s="15">
        <v>0</v>
      </c>
      <c r="J328" s="15">
        <v>1</v>
      </c>
      <c r="K328" s="15">
        <v>0</v>
      </c>
      <c r="L328" s="15">
        <v>0</v>
      </c>
      <c r="M328" s="16">
        <v>1</v>
      </c>
      <c r="N328" s="13" t="s">
        <v>3</v>
      </c>
      <c r="P328" s="2">
        <v>2</v>
      </c>
      <c r="Q328" s="6">
        <v>1</v>
      </c>
      <c r="R328" s="6">
        <v>3</v>
      </c>
      <c r="S328" s="6">
        <v>2</v>
      </c>
      <c r="T328" s="6">
        <v>2</v>
      </c>
      <c r="U328" s="6">
        <v>1</v>
      </c>
      <c r="V328" s="6">
        <v>2</v>
      </c>
      <c r="AA328" s="3" t="s">
        <v>22</v>
      </c>
      <c r="AB328" s="9" t="s">
        <v>20</v>
      </c>
      <c r="AC328" s="2">
        <v>0</v>
      </c>
      <c r="AD328" s="2">
        <v>1</v>
      </c>
      <c r="AE328" s="2">
        <v>2</v>
      </c>
      <c r="AF328" s="2">
        <v>3</v>
      </c>
    </row>
    <row r="329" spans="4:56" ht="24" customHeight="1" x14ac:dyDescent="0.2">
      <c r="E329" s="2">
        <v>3</v>
      </c>
      <c r="F329" s="14">
        <v>1</v>
      </c>
      <c r="G329" s="15">
        <v>0</v>
      </c>
      <c r="H329" s="15">
        <v>1</v>
      </c>
      <c r="I329" s="15">
        <v>0</v>
      </c>
      <c r="J329" s="15">
        <v>0</v>
      </c>
      <c r="K329" s="15">
        <v>0</v>
      </c>
      <c r="L329" s="15">
        <v>0</v>
      </c>
      <c r="M329" s="16">
        <v>1</v>
      </c>
      <c r="N329" s="13" t="s">
        <v>3</v>
      </c>
      <c r="P329" s="2">
        <v>3</v>
      </c>
      <c r="Q329" s="6">
        <v>2</v>
      </c>
      <c r="R329" s="6">
        <v>1</v>
      </c>
      <c r="S329" s="6">
        <v>2</v>
      </c>
      <c r="T329" s="6">
        <v>1</v>
      </c>
      <c r="U329" s="6">
        <v>1</v>
      </c>
      <c r="V329" s="6">
        <v>1</v>
      </c>
      <c r="AA329" s="2">
        <v>1</v>
      </c>
      <c r="AC329" s="21" cm="1">
        <f t="array" ref="AC329:AF334">TRANSPOSE(Q327:V330)</f>
        <v>3</v>
      </c>
      <c r="AD329" s="22">
        <v>1</v>
      </c>
      <c r="AE329" s="22">
        <v>2</v>
      </c>
      <c r="AF329" s="23">
        <v>1</v>
      </c>
      <c r="AG329" s="13" t="s">
        <v>3</v>
      </c>
      <c r="AI329" s="24" cm="1">
        <f t="array" ref="AI329:AN334">MMULT(_xlfn.ANCHORARRAY(AC329),_xlfn.ANCHORARRAY(AI323))</f>
        <v>14</v>
      </c>
      <c r="AJ329" s="25">
        <v>21</v>
      </c>
      <c r="AK329" s="25">
        <v>17</v>
      </c>
      <c r="AL329" s="25">
        <v>19</v>
      </c>
      <c r="AM329" s="25">
        <v>9</v>
      </c>
      <c r="AN329" s="26">
        <v>18</v>
      </c>
      <c r="AO329" s="13" t="s">
        <v>3</v>
      </c>
      <c r="AQ329" s="24" cm="1">
        <f t="array" ref="AQ329:AV334">_xlfn.ANCHORARRAY(AI329)/SQRT(4)</f>
        <v>7</v>
      </c>
      <c r="AR329" s="25">
        <v>10.5</v>
      </c>
      <c r="AS329" s="25">
        <v>8.5</v>
      </c>
      <c r="AT329" s="25">
        <v>9.5</v>
      </c>
      <c r="AU329" s="25">
        <v>4.5</v>
      </c>
      <c r="AV329" s="26">
        <v>9</v>
      </c>
      <c r="AW329" s="13" t="s">
        <v>3</v>
      </c>
      <c r="AY329" s="32" cm="1">
        <f t="array" ref="AY329:AY334">_xlfn.LET(_xlpm.x,AQ329:AQ334, EXP(_xlpm.x) / SUM(EXP(_xlpm.x)))</f>
        <v>0.25115551535514374</v>
      </c>
      <c r="AZ329" s="32" cm="1">
        <f t="array" ref="AZ329:AZ334">_xlfn.LET(_xlpm.x,AR329:AR334, EXP(_xlpm.x) / SUM(EXP(_xlpm.x)))</f>
        <v>0.11721301023900912</v>
      </c>
      <c r="BA329" s="32" cm="1">
        <f t="array" ref="BA329:BA334">_xlfn.LET(_xlpm.x,AS329:AS334, EXP(_xlpm.x) / SUM(EXP(_xlpm.x)))</f>
        <v>0.14066935177404957</v>
      </c>
      <c r="BB329" s="32" cm="1">
        <f t="array" ref="BB329:BB334">_xlfn.LET(_xlpm.x,AT329:AT334, EXP(_xlpm.x) / SUM(EXP(_xlpm.x)))</f>
        <v>0.17316686210977933</v>
      </c>
      <c r="BC329" s="32" cm="1">
        <f t="array" ref="BC329:BC334">_xlfn.LET(_xlpm.x,AU329:AU334, EXP(_xlpm.x) / SUM(EXP(_xlpm.x)))</f>
        <v>0.21315401521658481</v>
      </c>
      <c r="BD329" s="32" cm="1">
        <f t="array" ref="BD329:BD334">_xlfn.LET(_xlpm.x,AV329:AV334, EXP(_xlpm.x) / SUM(EXP(_xlpm.x)))</f>
        <v>0.20526685097672095</v>
      </c>
    </row>
    <row r="330" spans="4:56" ht="24" customHeight="1" x14ac:dyDescent="0.2">
      <c r="D330" s="2"/>
      <c r="E330" s="2">
        <v>4</v>
      </c>
      <c r="F330" s="17">
        <v>0</v>
      </c>
      <c r="G330" s="18">
        <v>1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9">
        <v>1</v>
      </c>
      <c r="N330" s="13" t="s">
        <v>3</v>
      </c>
      <c r="P330" s="2">
        <v>4</v>
      </c>
      <c r="Q330" s="7">
        <v>1</v>
      </c>
      <c r="R330" s="7">
        <v>1</v>
      </c>
      <c r="S330" s="7">
        <v>1</v>
      </c>
      <c r="T330" s="7">
        <v>0</v>
      </c>
      <c r="U330" s="7">
        <v>0</v>
      </c>
      <c r="V330" s="7">
        <v>1</v>
      </c>
      <c r="AA330" s="2">
        <v>2</v>
      </c>
      <c r="AC330" s="21">
        <v>2</v>
      </c>
      <c r="AD330" s="22">
        <v>3</v>
      </c>
      <c r="AE330" s="22">
        <v>1</v>
      </c>
      <c r="AF330" s="23">
        <v>1</v>
      </c>
      <c r="AG330" s="13" t="s">
        <v>3</v>
      </c>
      <c r="AI330" s="27">
        <v>11</v>
      </c>
      <c r="AJ330" s="2">
        <v>21</v>
      </c>
      <c r="AK330" s="2">
        <v>16</v>
      </c>
      <c r="AL330" s="2">
        <v>17</v>
      </c>
      <c r="AM330" s="2">
        <v>8</v>
      </c>
      <c r="AN330" s="28">
        <v>16</v>
      </c>
      <c r="AO330" s="13" t="s">
        <v>3</v>
      </c>
      <c r="AQ330" s="27">
        <v>5.5</v>
      </c>
      <c r="AR330" s="2">
        <v>10.5</v>
      </c>
      <c r="AS330" s="2">
        <v>8</v>
      </c>
      <c r="AT330" s="2">
        <v>8.5</v>
      </c>
      <c r="AU330" s="2">
        <v>4</v>
      </c>
      <c r="AV330" s="28">
        <v>8</v>
      </c>
      <c r="AW330" s="13" t="s">
        <v>3</v>
      </c>
      <c r="AY330" s="33">
        <v>5.6040370363354651E-2</v>
      </c>
      <c r="AZ330" s="33">
        <v>0.11721301023900912</v>
      </c>
      <c r="BA330" s="33">
        <v>8.5320274732862786E-2</v>
      </c>
      <c r="BB330" s="33">
        <v>6.3704528462357829E-2</v>
      </c>
      <c r="BC330" s="33">
        <v>0.12928444546971188</v>
      </c>
      <c r="BD330" s="33">
        <v>7.5513454428337831E-2</v>
      </c>
    </row>
    <row r="331" spans="4:56" ht="24" customHeight="1" x14ac:dyDescent="0.25">
      <c r="D331" s="20" t="s">
        <v>9</v>
      </c>
      <c r="E331" s="2">
        <v>1</v>
      </c>
      <c r="F331" s="10">
        <v>0</v>
      </c>
      <c r="G331" s="11">
        <v>1</v>
      </c>
      <c r="H331" s="11">
        <v>0</v>
      </c>
      <c r="I331" s="11">
        <v>-1</v>
      </c>
      <c r="J331" s="11">
        <v>0</v>
      </c>
      <c r="K331" s="11">
        <v>1</v>
      </c>
      <c r="L331" s="11">
        <v>0</v>
      </c>
      <c r="M331" s="12">
        <v>0</v>
      </c>
      <c r="N331" s="13" t="s">
        <v>3</v>
      </c>
      <c r="O331" s="2" t="s">
        <v>7</v>
      </c>
      <c r="P331" s="2">
        <v>1</v>
      </c>
      <c r="Q331" s="5">
        <v>-1</v>
      </c>
      <c r="R331" s="5">
        <v>2</v>
      </c>
      <c r="S331" s="5">
        <v>-1</v>
      </c>
      <c r="T331" s="5">
        <v>-1</v>
      </c>
      <c r="U331" s="5">
        <v>1</v>
      </c>
      <c r="V331" s="5">
        <v>1</v>
      </c>
      <c r="AA331" s="2">
        <v>3</v>
      </c>
      <c r="AC331" s="21">
        <v>3</v>
      </c>
      <c r="AD331" s="22">
        <v>2</v>
      </c>
      <c r="AE331" s="22">
        <v>2</v>
      </c>
      <c r="AF331" s="23">
        <v>1</v>
      </c>
      <c r="AG331" s="13" t="s">
        <v>3</v>
      </c>
      <c r="AI331" s="27">
        <v>15</v>
      </c>
      <c r="AJ331" s="2">
        <v>24</v>
      </c>
      <c r="AK331" s="2">
        <v>19</v>
      </c>
      <c r="AL331" s="2">
        <v>21</v>
      </c>
      <c r="AM331" s="2">
        <v>10</v>
      </c>
      <c r="AN331" s="28">
        <v>20</v>
      </c>
      <c r="AO331" s="13" t="s">
        <v>3</v>
      </c>
      <c r="AQ331" s="27">
        <v>7.5</v>
      </c>
      <c r="AR331" s="2">
        <v>12</v>
      </c>
      <c r="AS331" s="2">
        <v>9.5</v>
      </c>
      <c r="AT331" s="2">
        <v>10.5</v>
      </c>
      <c r="AU331" s="2">
        <v>5</v>
      </c>
      <c r="AV331" s="28">
        <v>10</v>
      </c>
      <c r="AW331" s="13" t="s">
        <v>3</v>
      </c>
      <c r="AY331" s="33">
        <v>0.41408544041967815</v>
      </c>
      <c r="AZ331" s="33">
        <v>0.52531226688959087</v>
      </c>
      <c r="BA331" s="33">
        <v>0.38237894274851214</v>
      </c>
      <c r="BB331" s="33">
        <v>0.47071633456428624</v>
      </c>
      <c r="BC331" s="33">
        <v>0.35143155882272215</v>
      </c>
      <c r="BD331" s="33">
        <v>0.55797315099503142</v>
      </c>
    </row>
    <row r="332" spans="4:56" ht="24" customHeight="1" x14ac:dyDescent="0.2">
      <c r="D332" s="2"/>
      <c r="E332" s="2">
        <v>2</v>
      </c>
      <c r="F332" s="14">
        <v>0</v>
      </c>
      <c r="G332" s="15">
        <v>1</v>
      </c>
      <c r="H332" s="15">
        <v>0</v>
      </c>
      <c r="I332" s="15">
        <v>1</v>
      </c>
      <c r="J332" s="15">
        <v>0</v>
      </c>
      <c r="K332" s="15">
        <v>0</v>
      </c>
      <c r="L332" s="15">
        <v>1</v>
      </c>
      <c r="M332" s="16">
        <v>0</v>
      </c>
      <c r="N332" s="13" t="s">
        <v>3</v>
      </c>
      <c r="P332" s="2">
        <v>2</v>
      </c>
      <c r="Q332" s="6">
        <v>2</v>
      </c>
      <c r="R332" s="6">
        <v>1</v>
      </c>
      <c r="S332" s="6">
        <v>2</v>
      </c>
      <c r="T332" s="6">
        <v>2</v>
      </c>
      <c r="U332" s="6">
        <v>1</v>
      </c>
      <c r="V332" s="6">
        <v>2</v>
      </c>
      <c r="AA332" s="2">
        <v>4</v>
      </c>
      <c r="AC332" s="21">
        <v>4</v>
      </c>
      <c r="AD332" s="22">
        <v>2</v>
      </c>
      <c r="AE332" s="22">
        <v>1</v>
      </c>
      <c r="AF332" s="23">
        <v>0</v>
      </c>
      <c r="AG332" s="13" t="s">
        <v>3</v>
      </c>
      <c r="AI332" s="27">
        <v>13</v>
      </c>
      <c r="AJ332" s="2">
        <v>21</v>
      </c>
      <c r="AK332" s="2">
        <v>18</v>
      </c>
      <c r="AL332" s="2">
        <v>19</v>
      </c>
      <c r="AM332" s="2">
        <v>8</v>
      </c>
      <c r="AN332" s="28">
        <v>16</v>
      </c>
      <c r="AO332" s="13" t="s">
        <v>3</v>
      </c>
      <c r="AQ332" s="27">
        <v>6.5</v>
      </c>
      <c r="AR332" s="2">
        <v>10.5</v>
      </c>
      <c r="AS332" s="2">
        <v>9</v>
      </c>
      <c r="AT332" s="2">
        <v>9.5</v>
      </c>
      <c r="AU332" s="2">
        <v>4</v>
      </c>
      <c r="AV332" s="28">
        <v>8</v>
      </c>
      <c r="AW332" s="13" t="s">
        <v>3</v>
      </c>
      <c r="AY332" s="33">
        <v>0.15233352041882176</v>
      </c>
      <c r="AZ332" s="33">
        <v>0.11721301023900912</v>
      </c>
      <c r="BA332" s="33">
        <v>0.23192455240547435</v>
      </c>
      <c r="BB332" s="33">
        <v>0.17316686210977933</v>
      </c>
      <c r="BC332" s="33">
        <v>0.12928444546971188</v>
      </c>
      <c r="BD332" s="33">
        <v>7.5513454428337831E-2</v>
      </c>
    </row>
    <row r="333" spans="4:56" ht="24" customHeight="1" x14ac:dyDescent="0.2">
      <c r="E333" s="2">
        <v>3</v>
      </c>
      <c r="F333" s="14">
        <v>0</v>
      </c>
      <c r="G333" s="15">
        <v>0</v>
      </c>
      <c r="H333" s="15">
        <v>-1</v>
      </c>
      <c r="I333" s="15">
        <v>0</v>
      </c>
      <c r="J333" s="15">
        <v>1</v>
      </c>
      <c r="K333" s="15">
        <v>0</v>
      </c>
      <c r="L333" s="15">
        <v>1</v>
      </c>
      <c r="M333" s="16">
        <v>0</v>
      </c>
      <c r="N333" s="13" t="s">
        <v>3</v>
      </c>
      <c r="P333" s="2">
        <v>3</v>
      </c>
      <c r="Q333" s="6">
        <v>1</v>
      </c>
      <c r="R333" s="6">
        <v>0</v>
      </c>
      <c r="S333" s="6">
        <v>0</v>
      </c>
      <c r="T333" s="6">
        <v>1</v>
      </c>
      <c r="U333" s="6">
        <v>0</v>
      </c>
      <c r="V333" s="6">
        <v>2</v>
      </c>
      <c r="AA333" s="2">
        <v>5</v>
      </c>
      <c r="AC333" s="21">
        <v>3</v>
      </c>
      <c r="AD333" s="22">
        <v>1</v>
      </c>
      <c r="AE333" s="22">
        <v>1</v>
      </c>
      <c r="AF333" s="23">
        <v>0</v>
      </c>
      <c r="AG333" s="13" t="s">
        <v>3</v>
      </c>
      <c r="AI333" s="27">
        <v>10</v>
      </c>
      <c r="AJ333" s="2">
        <v>15</v>
      </c>
      <c r="AK333" s="2">
        <v>13</v>
      </c>
      <c r="AL333" s="2">
        <v>14</v>
      </c>
      <c r="AM333" s="2">
        <v>6</v>
      </c>
      <c r="AN333" s="28">
        <v>12</v>
      </c>
      <c r="AO333" s="13" t="s">
        <v>3</v>
      </c>
      <c r="AQ333" s="27">
        <v>5</v>
      </c>
      <c r="AR333" s="2">
        <v>7.5</v>
      </c>
      <c r="AS333" s="2">
        <v>6.5</v>
      </c>
      <c r="AT333" s="2">
        <v>7</v>
      </c>
      <c r="AU333" s="2">
        <v>3</v>
      </c>
      <c r="AV333" s="28">
        <v>6</v>
      </c>
      <c r="AW333" s="13" t="s">
        <v>3</v>
      </c>
      <c r="AY333" s="33">
        <v>3.3990202807025804E-2</v>
      </c>
      <c r="AZ333" s="33">
        <v>5.8356921543726839E-3</v>
      </c>
      <c r="BA333" s="33">
        <v>1.9037526565051706E-2</v>
      </c>
      <c r="BB333" s="33">
        <v>1.4214401637986106E-2</v>
      </c>
      <c r="BC333" s="33">
        <v>4.7561089551557419E-2</v>
      </c>
      <c r="BD333" s="33">
        <v>1.0219634743234144E-2</v>
      </c>
    </row>
    <row r="334" spans="4:56" ht="24" customHeight="1" x14ac:dyDescent="0.2">
      <c r="D334" s="2"/>
      <c r="E334" s="2">
        <v>4</v>
      </c>
      <c r="F334" s="17">
        <v>1</v>
      </c>
      <c r="G334" s="18">
        <v>1</v>
      </c>
      <c r="H334" s="18">
        <v>0</v>
      </c>
      <c r="I334" s="18">
        <v>1</v>
      </c>
      <c r="J334" s="18">
        <v>0</v>
      </c>
      <c r="K334" s="18">
        <v>1</v>
      </c>
      <c r="L334" s="18">
        <v>0</v>
      </c>
      <c r="M334" s="19">
        <v>1</v>
      </c>
      <c r="N334" s="13" t="s">
        <v>3</v>
      </c>
      <c r="P334" s="2">
        <v>4</v>
      </c>
      <c r="Q334" s="7">
        <v>3</v>
      </c>
      <c r="R334" s="7">
        <v>2</v>
      </c>
      <c r="S334" s="7">
        <v>2</v>
      </c>
      <c r="T334" s="7">
        <v>1</v>
      </c>
      <c r="U334" s="7">
        <v>1</v>
      </c>
      <c r="V334" s="7">
        <v>2</v>
      </c>
      <c r="AA334" s="2">
        <v>6</v>
      </c>
      <c r="AC334" s="21">
        <v>3</v>
      </c>
      <c r="AD334" s="22">
        <v>2</v>
      </c>
      <c r="AE334" s="22">
        <v>1</v>
      </c>
      <c r="AF334" s="23">
        <v>1</v>
      </c>
      <c r="AG334" s="13" t="s">
        <v>3</v>
      </c>
      <c r="AI334" s="29">
        <v>12</v>
      </c>
      <c r="AJ334" s="30">
        <v>21</v>
      </c>
      <c r="AK334" s="30">
        <v>17</v>
      </c>
      <c r="AL334" s="30">
        <v>18</v>
      </c>
      <c r="AM334" s="30">
        <v>8</v>
      </c>
      <c r="AN334" s="31">
        <v>16</v>
      </c>
      <c r="AO334" s="13" t="s">
        <v>3</v>
      </c>
      <c r="AQ334" s="29">
        <v>6</v>
      </c>
      <c r="AR334" s="30">
        <v>10.5</v>
      </c>
      <c r="AS334" s="30">
        <v>8.5</v>
      </c>
      <c r="AT334" s="30">
        <v>9</v>
      </c>
      <c r="AU334" s="30">
        <v>4</v>
      </c>
      <c r="AV334" s="31">
        <v>8</v>
      </c>
      <c r="AW334" s="13" t="s">
        <v>3</v>
      </c>
      <c r="AY334" s="34">
        <v>9.2394950635975887E-2</v>
      </c>
      <c r="AZ334" s="34">
        <v>0.11721301023900912</v>
      </c>
      <c r="BA334" s="34">
        <v>0.14066935177404957</v>
      </c>
      <c r="BB334" s="34">
        <v>0.10503101111581108</v>
      </c>
      <c r="BC334" s="34">
        <v>0.12928444546971188</v>
      </c>
      <c r="BD334" s="34">
        <v>7.5513454428337831E-2</v>
      </c>
    </row>
    <row r="336" spans="4:56" ht="24" customHeight="1" x14ac:dyDescent="0.2">
      <c r="AH336" t="s">
        <v>12</v>
      </c>
    </row>
    <row r="337" spans="3:56" ht="24" customHeight="1" x14ac:dyDescent="0.25">
      <c r="AH337" s="3" t="s">
        <v>22</v>
      </c>
      <c r="AI337" s="2">
        <v>0</v>
      </c>
      <c r="AJ337" s="2">
        <v>1</v>
      </c>
      <c r="AK337" s="2">
        <v>2</v>
      </c>
      <c r="AL337" s="2">
        <v>3</v>
      </c>
      <c r="AM337" s="2">
        <v>4</v>
      </c>
      <c r="AN337" s="2">
        <v>5</v>
      </c>
      <c r="AX337" s="3" t="s">
        <v>22</v>
      </c>
      <c r="AY337" s="2">
        <v>0</v>
      </c>
      <c r="AZ337" s="2">
        <v>1</v>
      </c>
      <c r="BA337" s="2">
        <v>2</v>
      </c>
      <c r="BB337" s="2">
        <v>3</v>
      </c>
      <c r="BC337" s="2">
        <v>4</v>
      </c>
      <c r="BD337" s="2">
        <v>5</v>
      </c>
    </row>
    <row r="338" spans="3:56" ht="24" customHeight="1" x14ac:dyDescent="0.25">
      <c r="AH338" s="9" t="s">
        <v>21</v>
      </c>
      <c r="AI338" s="2"/>
      <c r="AX338" s="9" t="s">
        <v>21</v>
      </c>
      <c r="AY338" s="2"/>
    </row>
    <row r="339" spans="3:56" ht="24" customHeight="1" x14ac:dyDescent="0.2">
      <c r="AH339" s="2">
        <v>1</v>
      </c>
      <c r="AI339" s="5" cm="1">
        <f t="array" ref="AI339:AN342">Q331:V334</f>
        <v>-1</v>
      </c>
      <c r="AJ339" s="5">
        <v>2</v>
      </c>
      <c r="AK339" s="5">
        <v>-1</v>
      </c>
      <c r="AL339" s="5">
        <v>-1</v>
      </c>
      <c r="AM339" s="5">
        <v>1</v>
      </c>
      <c r="AN339" s="5">
        <v>1</v>
      </c>
      <c r="AW339" s="13" t="s">
        <v>3</v>
      </c>
      <c r="AX339" s="2">
        <v>1</v>
      </c>
      <c r="AY339" s="36" cm="1">
        <f t="array" ref="AY339:BD342">MMULT(_xlfn.ANCHORARRAY(AI339),AY329:BD334)</f>
        <v>-0.57910858202393256</v>
      </c>
      <c r="AZ339" s="36">
        <v>-0.40226356449620915</v>
      </c>
      <c r="BA339" s="36">
        <v>-0.42462541912320917</v>
      </c>
      <c r="BB339" s="36">
        <v>-0.57039558910533206</v>
      </c>
      <c r="BC339" s="36">
        <v>-0.2584555935483257</v>
      </c>
      <c r="BD339" s="36">
        <v>-0.60199345837184248</v>
      </c>
    </row>
    <row r="340" spans="3:56" ht="24" customHeight="1" x14ac:dyDescent="0.2">
      <c r="AH340" s="2">
        <v>2</v>
      </c>
      <c r="AI340" s="6">
        <v>2</v>
      </c>
      <c r="AJ340" s="6">
        <v>1</v>
      </c>
      <c r="AK340" s="6">
        <v>2</v>
      </c>
      <c r="AL340" s="6">
        <v>2</v>
      </c>
      <c r="AM340" s="6">
        <v>1</v>
      </c>
      <c r="AN340" s="6">
        <v>2</v>
      </c>
      <c r="AW340" s="13" t="s">
        <v>3</v>
      </c>
      <c r="AX340" s="2">
        <v>2</v>
      </c>
      <c r="AY340" s="37">
        <v>1.9099694268296197</v>
      </c>
      <c r="AZ340" s="37">
        <v>1.8769512976066183</v>
      </c>
      <c r="BA340" s="37">
        <v>1.8956421987020859</v>
      </c>
      <c r="BB340" s="37">
        <v>1.922081069899656</v>
      </c>
      <c r="BC340" s="37">
        <v>1.8231544649787306</v>
      </c>
      <c r="BD340" s="37">
        <v>1.9142669108284278</v>
      </c>
    </row>
    <row r="341" spans="3:56" ht="24" customHeight="1" x14ac:dyDescent="0.2">
      <c r="AH341" s="2">
        <v>3</v>
      </c>
      <c r="AI341" s="6">
        <v>1</v>
      </c>
      <c r="AJ341" s="6">
        <v>0</v>
      </c>
      <c r="AK341" s="6">
        <v>0</v>
      </c>
      <c r="AL341" s="6">
        <v>1</v>
      </c>
      <c r="AM341" s="6">
        <v>0</v>
      </c>
      <c r="AN341" s="6">
        <v>2</v>
      </c>
      <c r="AW341" s="13" t="s">
        <v>3</v>
      </c>
      <c r="AX341" s="2">
        <v>3</v>
      </c>
      <c r="AY341" s="37">
        <v>0.58827893704591727</v>
      </c>
      <c r="AZ341" s="37">
        <v>0.4688520409560365</v>
      </c>
      <c r="BA341" s="37">
        <v>0.65393260772762307</v>
      </c>
      <c r="BB341" s="37">
        <v>0.55639574645118084</v>
      </c>
      <c r="BC341" s="37">
        <v>0.60100735162572039</v>
      </c>
      <c r="BD341" s="37">
        <v>0.43180721426173441</v>
      </c>
    </row>
    <row r="342" spans="3:56" ht="24" customHeight="1" x14ac:dyDescent="0.2">
      <c r="AH342" s="2">
        <v>4</v>
      </c>
      <c r="AI342" s="7">
        <v>3</v>
      </c>
      <c r="AJ342" s="7">
        <v>2</v>
      </c>
      <c r="AK342" s="7">
        <v>2</v>
      </c>
      <c r="AL342" s="7">
        <v>1</v>
      </c>
      <c r="AM342" s="7">
        <v>1</v>
      </c>
      <c r="AN342" s="7">
        <v>2</v>
      </c>
      <c r="AW342" s="13" t="s">
        <v>3</v>
      </c>
      <c r="AX342" s="2">
        <v>4</v>
      </c>
      <c r="AY342" s="38">
        <v>2.0648317921292962</v>
      </c>
      <c r="AZ342" s="38">
        <v>1.9941643078456275</v>
      </c>
      <c r="BA342" s="38">
        <v>1.8897072728035238</v>
      </c>
      <c r="BB342" s="38">
        <v>1.9857855983620138</v>
      </c>
      <c r="BC342" s="38">
        <v>2.0363084801953155</v>
      </c>
      <c r="BD342" s="38">
        <v>2.1195337618051493</v>
      </c>
    </row>
    <row r="344" spans="3:56" ht="24" customHeight="1" x14ac:dyDescent="0.2">
      <c r="C344" s="39" t="s">
        <v>31</v>
      </c>
      <c r="AH344" t="s">
        <v>10</v>
      </c>
    </row>
    <row r="345" spans="3:56" ht="24" customHeight="1" x14ac:dyDescent="0.25">
      <c r="E345" s="4" t="s">
        <v>23</v>
      </c>
      <c r="F345" s="2">
        <v>1</v>
      </c>
      <c r="G345" s="2">
        <v>2</v>
      </c>
      <c r="H345" s="2">
        <v>3</v>
      </c>
      <c r="I345" s="2">
        <v>4</v>
      </c>
      <c r="J345" s="2">
        <v>5</v>
      </c>
      <c r="K345" s="2">
        <v>6</v>
      </c>
      <c r="L345" s="2">
        <v>7</v>
      </c>
      <c r="M345" s="2">
        <v>8</v>
      </c>
      <c r="P345" s="3" t="s">
        <v>22</v>
      </c>
      <c r="Q345" s="2">
        <v>1</v>
      </c>
      <c r="R345" s="2">
        <v>2</v>
      </c>
      <c r="S345" s="2">
        <v>3</v>
      </c>
      <c r="T345" s="2">
        <v>4</v>
      </c>
      <c r="U345" s="2">
        <v>5</v>
      </c>
      <c r="V345" s="2">
        <v>6</v>
      </c>
      <c r="AH345" s="3" t="s">
        <v>22</v>
      </c>
      <c r="AI345" s="2">
        <v>1</v>
      </c>
      <c r="AJ345" s="2">
        <v>2</v>
      </c>
      <c r="AK345" s="2">
        <v>3</v>
      </c>
      <c r="AL345" s="2">
        <v>4</v>
      </c>
      <c r="AM345" s="2">
        <v>5</v>
      </c>
      <c r="AN345" s="2">
        <v>6</v>
      </c>
    </row>
    <row r="346" spans="3:56" ht="24" customHeight="1" x14ac:dyDescent="0.25">
      <c r="E346" s="9" t="s">
        <v>21</v>
      </c>
      <c r="P346" s="9" t="s">
        <v>21</v>
      </c>
      <c r="AH346" s="9" t="s">
        <v>21</v>
      </c>
      <c r="AI346" s="2"/>
    </row>
    <row r="347" spans="3:56" ht="24" customHeight="1" x14ac:dyDescent="0.25">
      <c r="D347" s="20" t="s">
        <v>5</v>
      </c>
      <c r="E347" s="2">
        <v>1</v>
      </c>
      <c r="F347" s="10">
        <v>0</v>
      </c>
      <c r="G347" s="11">
        <v>1</v>
      </c>
      <c r="H347" s="11">
        <v>1</v>
      </c>
      <c r="I347" s="11">
        <v>1</v>
      </c>
      <c r="J347" s="11">
        <v>1</v>
      </c>
      <c r="K347" s="11">
        <v>0</v>
      </c>
      <c r="L347" s="11">
        <v>0</v>
      </c>
      <c r="M347" s="12">
        <v>1</v>
      </c>
      <c r="N347" s="13" t="s">
        <v>3</v>
      </c>
      <c r="O347" s="2" t="s">
        <v>4</v>
      </c>
      <c r="P347" s="2">
        <v>1</v>
      </c>
      <c r="Q347" s="5" cm="1">
        <f t="array" ref="Q347:V358">MMULT(F347:M358,Q287:V294)</f>
        <v>2</v>
      </c>
      <c r="R347" s="5">
        <v>3</v>
      </c>
      <c r="S347" s="5">
        <v>3</v>
      </c>
      <c r="T347" s="5">
        <v>3</v>
      </c>
      <c r="U347" s="5">
        <v>1</v>
      </c>
      <c r="V347" s="5">
        <v>2</v>
      </c>
      <c r="AH347" s="2">
        <v>1</v>
      </c>
      <c r="AI347" s="5" cm="1">
        <f t="array" ref="AI347:AN350">Q347:V350</f>
        <v>2</v>
      </c>
      <c r="AJ347" s="5">
        <v>3</v>
      </c>
      <c r="AK347" s="5">
        <v>3</v>
      </c>
      <c r="AL347" s="5">
        <v>3</v>
      </c>
      <c r="AM347" s="5">
        <v>1</v>
      </c>
      <c r="AN347" s="5">
        <v>2</v>
      </c>
    </row>
    <row r="348" spans="3:56" ht="24" customHeight="1" x14ac:dyDescent="0.2">
      <c r="D348" s="2"/>
      <c r="E348" s="2">
        <v>2</v>
      </c>
      <c r="F348" s="14">
        <v>0</v>
      </c>
      <c r="G348" s="15">
        <v>1</v>
      </c>
      <c r="H348" s="15">
        <v>1</v>
      </c>
      <c r="I348" s="15">
        <v>0</v>
      </c>
      <c r="J348" s="15">
        <v>1</v>
      </c>
      <c r="K348" s="15">
        <v>0</v>
      </c>
      <c r="L348" s="15">
        <v>0</v>
      </c>
      <c r="M348" s="16">
        <v>1</v>
      </c>
      <c r="N348" s="13" t="s">
        <v>3</v>
      </c>
      <c r="P348" s="2">
        <v>2</v>
      </c>
      <c r="Q348" s="6">
        <v>1</v>
      </c>
      <c r="R348" s="6">
        <v>3</v>
      </c>
      <c r="S348" s="6">
        <v>2</v>
      </c>
      <c r="T348" s="6">
        <v>2</v>
      </c>
      <c r="U348" s="6">
        <v>1</v>
      </c>
      <c r="V348" s="6">
        <v>2</v>
      </c>
      <c r="AH348" s="2">
        <v>2</v>
      </c>
      <c r="AI348" s="6">
        <v>1</v>
      </c>
      <c r="AJ348" s="6">
        <v>3</v>
      </c>
      <c r="AK348" s="6">
        <v>2</v>
      </c>
      <c r="AL348" s="6">
        <v>2</v>
      </c>
      <c r="AM348" s="6">
        <v>1</v>
      </c>
      <c r="AN348" s="6">
        <v>2</v>
      </c>
    </row>
    <row r="349" spans="3:56" ht="24" customHeight="1" x14ac:dyDescent="0.2">
      <c r="E349" s="2">
        <v>3</v>
      </c>
      <c r="F349" s="14">
        <v>1</v>
      </c>
      <c r="G349" s="15">
        <v>1</v>
      </c>
      <c r="H349" s="15">
        <v>0</v>
      </c>
      <c r="I349" s="15">
        <v>1</v>
      </c>
      <c r="J349" s="15">
        <v>1</v>
      </c>
      <c r="K349" s="15">
        <v>1</v>
      </c>
      <c r="L349" s="15">
        <v>1</v>
      </c>
      <c r="M349" s="16">
        <v>0</v>
      </c>
      <c r="N349" s="13" t="s">
        <v>3</v>
      </c>
      <c r="P349" s="2">
        <v>3</v>
      </c>
      <c r="Q349" s="6">
        <v>3</v>
      </c>
      <c r="R349" s="6">
        <v>3</v>
      </c>
      <c r="S349" s="6">
        <v>2</v>
      </c>
      <c r="T349" s="6">
        <v>3</v>
      </c>
      <c r="U349" s="6">
        <v>2</v>
      </c>
      <c r="V349" s="6">
        <v>4</v>
      </c>
      <c r="AH349" s="2">
        <v>3</v>
      </c>
      <c r="AI349" s="6">
        <v>3</v>
      </c>
      <c r="AJ349" s="6">
        <v>3</v>
      </c>
      <c r="AK349" s="6">
        <v>2</v>
      </c>
      <c r="AL349" s="6">
        <v>3</v>
      </c>
      <c r="AM349" s="6">
        <v>2</v>
      </c>
      <c r="AN349" s="6">
        <v>4</v>
      </c>
    </row>
    <row r="350" spans="3:56" ht="24" customHeight="1" x14ac:dyDescent="0.2">
      <c r="D350" s="2"/>
      <c r="E350" s="2">
        <v>4</v>
      </c>
      <c r="F350" s="17">
        <v>0</v>
      </c>
      <c r="G350" s="18">
        <v>1</v>
      </c>
      <c r="H350" s="18">
        <v>1</v>
      </c>
      <c r="I350" s="18">
        <v>0</v>
      </c>
      <c r="J350" s="18">
        <v>1</v>
      </c>
      <c r="K350" s="18">
        <v>0</v>
      </c>
      <c r="L350" s="18">
        <v>0</v>
      </c>
      <c r="M350" s="19">
        <v>1</v>
      </c>
      <c r="N350" s="13" t="s">
        <v>3</v>
      </c>
      <c r="P350" s="2">
        <v>4</v>
      </c>
      <c r="Q350" s="7">
        <v>1</v>
      </c>
      <c r="R350" s="7">
        <v>3</v>
      </c>
      <c r="S350" s="7">
        <v>2</v>
      </c>
      <c r="T350" s="7">
        <v>2</v>
      </c>
      <c r="U350" s="7">
        <v>1</v>
      </c>
      <c r="V350" s="7">
        <v>2</v>
      </c>
      <c r="AH350" s="2">
        <v>4</v>
      </c>
      <c r="AI350" s="7">
        <v>1</v>
      </c>
      <c r="AJ350" s="7">
        <v>3</v>
      </c>
      <c r="AK350" s="7">
        <v>2</v>
      </c>
      <c r="AL350" s="7">
        <v>2</v>
      </c>
      <c r="AM350" s="7">
        <v>1</v>
      </c>
      <c r="AN350" s="7">
        <v>2</v>
      </c>
    </row>
    <row r="351" spans="3:56" ht="24" customHeight="1" x14ac:dyDescent="0.25">
      <c r="D351" s="20" t="s">
        <v>8</v>
      </c>
      <c r="E351" s="2">
        <v>1</v>
      </c>
      <c r="F351" s="10">
        <v>0</v>
      </c>
      <c r="G351" s="11">
        <v>0</v>
      </c>
      <c r="H351" s="11">
        <v>0</v>
      </c>
      <c r="I351" s="11">
        <v>1</v>
      </c>
      <c r="J351" s="11">
        <v>1</v>
      </c>
      <c r="K351" s="11">
        <v>1</v>
      </c>
      <c r="L351" s="11">
        <v>2</v>
      </c>
      <c r="M351" s="12">
        <v>0</v>
      </c>
      <c r="N351" s="13" t="s">
        <v>3</v>
      </c>
      <c r="O351" s="2" t="s">
        <v>6</v>
      </c>
      <c r="P351" s="2">
        <v>1</v>
      </c>
      <c r="Q351" s="5">
        <v>3</v>
      </c>
      <c r="R351" s="5">
        <v>2</v>
      </c>
      <c r="S351" s="5">
        <v>3</v>
      </c>
      <c r="T351" s="5">
        <v>4</v>
      </c>
      <c r="U351" s="5">
        <v>3</v>
      </c>
      <c r="V351" s="5">
        <v>3</v>
      </c>
      <c r="AA351" t="s">
        <v>11</v>
      </c>
      <c r="AC351" s="2"/>
      <c r="AI351" s="8" t="s">
        <v>2</v>
      </c>
      <c r="AJ351" s="8" t="s">
        <v>2</v>
      </c>
      <c r="AK351" s="8" t="s">
        <v>2</v>
      </c>
      <c r="AL351" s="8" t="s">
        <v>2</v>
      </c>
      <c r="AM351" s="8" t="s">
        <v>2</v>
      </c>
      <c r="AN351" s="8" t="s">
        <v>2</v>
      </c>
    </row>
    <row r="352" spans="3:56" ht="24" customHeight="1" x14ac:dyDescent="0.25">
      <c r="D352" s="2"/>
      <c r="E352" s="2">
        <v>2</v>
      </c>
      <c r="F352" s="14">
        <v>0</v>
      </c>
      <c r="G352" s="15">
        <v>1</v>
      </c>
      <c r="H352" s="15">
        <v>1</v>
      </c>
      <c r="I352" s="15">
        <v>0</v>
      </c>
      <c r="J352" s="15">
        <v>1</v>
      </c>
      <c r="K352" s="15">
        <v>0</v>
      </c>
      <c r="L352" s="15">
        <v>0</v>
      </c>
      <c r="M352" s="16">
        <v>1</v>
      </c>
      <c r="N352" s="13" t="s">
        <v>3</v>
      </c>
      <c r="P352" s="2">
        <v>2</v>
      </c>
      <c r="Q352" s="6">
        <v>1</v>
      </c>
      <c r="R352" s="6">
        <v>3</v>
      </c>
      <c r="S352" s="6">
        <v>2</v>
      </c>
      <c r="T352" s="6">
        <v>2</v>
      </c>
      <c r="U352" s="6">
        <v>1</v>
      </c>
      <c r="V352" s="6">
        <v>2</v>
      </c>
      <c r="AA352" s="3" t="s">
        <v>22</v>
      </c>
      <c r="AB352" s="9" t="s">
        <v>21</v>
      </c>
      <c r="AC352" s="2">
        <v>0</v>
      </c>
      <c r="AD352" s="2">
        <v>1</v>
      </c>
      <c r="AE352" s="2">
        <v>2</v>
      </c>
      <c r="AF352" s="2">
        <v>3</v>
      </c>
    </row>
    <row r="353" spans="4:56" ht="24" customHeight="1" x14ac:dyDescent="0.2">
      <c r="E353" s="2">
        <v>3</v>
      </c>
      <c r="F353" s="14">
        <v>1</v>
      </c>
      <c r="G353" s="15">
        <v>0</v>
      </c>
      <c r="H353" s="15">
        <v>1</v>
      </c>
      <c r="I353" s="15">
        <v>0</v>
      </c>
      <c r="J353" s="15">
        <v>0</v>
      </c>
      <c r="K353" s="15">
        <v>0</v>
      </c>
      <c r="L353" s="15">
        <v>0</v>
      </c>
      <c r="M353" s="16">
        <v>1</v>
      </c>
      <c r="N353" s="13" t="s">
        <v>3</v>
      </c>
      <c r="P353" s="2">
        <v>3</v>
      </c>
      <c r="Q353" s="6">
        <v>2</v>
      </c>
      <c r="R353" s="6">
        <v>1</v>
      </c>
      <c r="S353" s="6">
        <v>2</v>
      </c>
      <c r="T353" s="6">
        <v>1</v>
      </c>
      <c r="U353" s="6">
        <v>1</v>
      </c>
      <c r="V353" s="6">
        <v>1</v>
      </c>
      <c r="AA353" s="2">
        <v>1</v>
      </c>
      <c r="AC353" s="21" cm="1">
        <f t="array" ref="AC353:AF358">TRANSPOSE(Q351:V354)</f>
        <v>3</v>
      </c>
      <c r="AD353" s="22">
        <v>1</v>
      </c>
      <c r="AE353" s="22">
        <v>2</v>
      </c>
      <c r="AF353" s="23">
        <v>1</v>
      </c>
      <c r="AG353" s="13" t="s">
        <v>3</v>
      </c>
      <c r="AI353" s="24" cm="1">
        <f t="array" ref="AI353:AN358">MMULT(_xlfn.ANCHORARRAY(AC353),_xlfn.ANCHORARRAY(AI347))</f>
        <v>14</v>
      </c>
      <c r="AJ353" s="25">
        <v>21</v>
      </c>
      <c r="AK353" s="25">
        <v>17</v>
      </c>
      <c r="AL353" s="25">
        <v>19</v>
      </c>
      <c r="AM353" s="25">
        <v>9</v>
      </c>
      <c r="AN353" s="26">
        <v>18</v>
      </c>
      <c r="AO353" s="13" t="s">
        <v>3</v>
      </c>
      <c r="AQ353" s="24" cm="1">
        <f t="array" ref="AQ353:AV358">_xlfn.ANCHORARRAY(AI353)/SQRT(4)</f>
        <v>7</v>
      </c>
      <c r="AR353" s="25">
        <v>10.5</v>
      </c>
      <c r="AS353" s="25">
        <v>8.5</v>
      </c>
      <c r="AT353" s="25">
        <v>9.5</v>
      </c>
      <c r="AU353" s="25">
        <v>4.5</v>
      </c>
      <c r="AV353" s="26">
        <v>9</v>
      </c>
      <c r="AW353" s="13" t="s">
        <v>3</v>
      </c>
      <c r="AY353" s="32" cm="1">
        <f t="array" ref="AY353:AY358">_xlfn.LET(_xlpm.x,AQ353:AQ358, EXP(_xlpm.x) / SUM(EXP(_xlpm.x)))</f>
        <v>0.25115551535514374</v>
      </c>
      <c r="AZ353" s="32" cm="1">
        <f t="array" ref="AZ353:AZ358">_xlfn.LET(_xlpm.x,AR353:AR358, EXP(_xlpm.x) / SUM(EXP(_xlpm.x)))</f>
        <v>0.11721301023900912</v>
      </c>
      <c r="BA353" s="32" cm="1">
        <f t="array" ref="BA353:BA358">_xlfn.LET(_xlpm.x,AS353:AS358, EXP(_xlpm.x) / SUM(EXP(_xlpm.x)))</f>
        <v>0.14066935177404957</v>
      </c>
      <c r="BB353" s="32" cm="1">
        <f t="array" ref="BB353:BB358">_xlfn.LET(_xlpm.x,AT353:AT358, EXP(_xlpm.x) / SUM(EXP(_xlpm.x)))</f>
        <v>0.17316686210977933</v>
      </c>
      <c r="BC353" s="32" cm="1">
        <f t="array" ref="BC353:BC358">_xlfn.LET(_xlpm.x,AU353:AU358, EXP(_xlpm.x) / SUM(EXP(_xlpm.x)))</f>
        <v>0.21315401521658481</v>
      </c>
      <c r="BD353" s="32" cm="1">
        <f t="array" ref="BD353:BD358">_xlfn.LET(_xlpm.x,AV353:AV358, EXP(_xlpm.x) / SUM(EXP(_xlpm.x)))</f>
        <v>0.20526685097672095</v>
      </c>
    </row>
    <row r="354" spans="4:56" ht="24" customHeight="1" x14ac:dyDescent="0.2">
      <c r="D354" s="2"/>
      <c r="E354" s="2">
        <v>4</v>
      </c>
      <c r="F354" s="17">
        <v>0</v>
      </c>
      <c r="G354" s="18">
        <v>1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9">
        <v>1</v>
      </c>
      <c r="N354" s="13" t="s">
        <v>3</v>
      </c>
      <c r="P354" s="2">
        <v>4</v>
      </c>
      <c r="Q354" s="7">
        <v>1</v>
      </c>
      <c r="R354" s="7">
        <v>1</v>
      </c>
      <c r="S354" s="7">
        <v>1</v>
      </c>
      <c r="T354" s="7">
        <v>0</v>
      </c>
      <c r="U354" s="7">
        <v>0</v>
      </c>
      <c r="V354" s="7">
        <v>1</v>
      </c>
      <c r="AA354" s="2">
        <v>2</v>
      </c>
      <c r="AC354" s="21">
        <v>2</v>
      </c>
      <c r="AD354" s="22">
        <v>3</v>
      </c>
      <c r="AE354" s="22">
        <v>1</v>
      </c>
      <c r="AF354" s="23">
        <v>1</v>
      </c>
      <c r="AG354" s="13" t="s">
        <v>3</v>
      </c>
      <c r="AI354" s="27">
        <v>11</v>
      </c>
      <c r="AJ354" s="2">
        <v>21</v>
      </c>
      <c r="AK354" s="2">
        <v>16</v>
      </c>
      <c r="AL354" s="2">
        <v>17</v>
      </c>
      <c r="AM354" s="2">
        <v>8</v>
      </c>
      <c r="AN354" s="28">
        <v>16</v>
      </c>
      <c r="AO354" s="13" t="s">
        <v>3</v>
      </c>
      <c r="AQ354" s="27">
        <v>5.5</v>
      </c>
      <c r="AR354" s="2">
        <v>10.5</v>
      </c>
      <c r="AS354" s="2">
        <v>8</v>
      </c>
      <c r="AT354" s="2">
        <v>8.5</v>
      </c>
      <c r="AU354" s="2">
        <v>4</v>
      </c>
      <c r="AV354" s="28">
        <v>8</v>
      </c>
      <c r="AW354" s="13" t="s">
        <v>3</v>
      </c>
      <c r="AY354" s="33">
        <v>5.6040370363354651E-2</v>
      </c>
      <c r="AZ354" s="33">
        <v>0.11721301023900912</v>
      </c>
      <c r="BA354" s="33">
        <v>8.5320274732862786E-2</v>
      </c>
      <c r="BB354" s="33">
        <v>6.3704528462357829E-2</v>
      </c>
      <c r="BC354" s="33">
        <v>0.12928444546971188</v>
      </c>
      <c r="BD354" s="33">
        <v>7.5513454428337831E-2</v>
      </c>
    </row>
    <row r="355" spans="4:56" ht="24" customHeight="1" x14ac:dyDescent="0.25">
      <c r="D355" s="20" t="s">
        <v>9</v>
      </c>
      <c r="E355" s="2">
        <v>1</v>
      </c>
      <c r="F355" s="10">
        <v>0</v>
      </c>
      <c r="G355" s="11">
        <v>1</v>
      </c>
      <c r="H355" s="11">
        <v>0</v>
      </c>
      <c r="I355" s="11">
        <v>-1</v>
      </c>
      <c r="J355" s="11">
        <v>0</v>
      </c>
      <c r="K355" s="11">
        <v>1</v>
      </c>
      <c r="L355" s="11">
        <v>0</v>
      </c>
      <c r="M355" s="12">
        <v>0</v>
      </c>
      <c r="N355" s="13" t="s">
        <v>3</v>
      </c>
      <c r="O355" s="2" t="s">
        <v>7</v>
      </c>
      <c r="P355" s="2">
        <v>1</v>
      </c>
      <c r="Q355" s="5">
        <v>-1</v>
      </c>
      <c r="R355" s="5">
        <v>2</v>
      </c>
      <c r="S355" s="5">
        <v>-1</v>
      </c>
      <c r="T355" s="5">
        <v>-1</v>
      </c>
      <c r="U355" s="5">
        <v>1</v>
      </c>
      <c r="V355" s="5">
        <v>1</v>
      </c>
      <c r="AA355" s="2">
        <v>3</v>
      </c>
      <c r="AC355" s="21">
        <v>3</v>
      </c>
      <c r="AD355" s="22">
        <v>2</v>
      </c>
      <c r="AE355" s="22">
        <v>2</v>
      </c>
      <c r="AF355" s="23">
        <v>1</v>
      </c>
      <c r="AG355" s="13" t="s">
        <v>3</v>
      </c>
      <c r="AI355" s="27">
        <v>15</v>
      </c>
      <c r="AJ355" s="2">
        <v>24</v>
      </c>
      <c r="AK355" s="2">
        <v>19</v>
      </c>
      <c r="AL355" s="2">
        <v>21</v>
      </c>
      <c r="AM355" s="2">
        <v>10</v>
      </c>
      <c r="AN355" s="28">
        <v>20</v>
      </c>
      <c r="AO355" s="13" t="s">
        <v>3</v>
      </c>
      <c r="AQ355" s="27">
        <v>7.5</v>
      </c>
      <c r="AR355" s="2">
        <v>12</v>
      </c>
      <c r="AS355" s="2">
        <v>9.5</v>
      </c>
      <c r="AT355" s="2">
        <v>10.5</v>
      </c>
      <c r="AU355" s="2">
        <v>5</v>
      </c>
      <c r="AV355" s="28">
        <v>10</v>
      </c>
      <c r="AW355" s="13" t="s">
        <v>3</v>
      </c>
      <c r="AY355" s="33">
        <v>0.41408544041967815</v>
      </c>
      <c r="AZ355" s="33">
        <v>0.52531226688959087</v>
      </c>
      <c r="BA355" s="33">
        <v>0.38237894274851214</v>
      </c>
      <c r="BB355" s="33">
        <v>0.47071633456428624</v>
      </c>
      <c r="BC355" s="33">
        <v>0.35143155882272215</v>
      </c>
      <c r="BD355" s="33">
        <v>0.55797315099503142</v>
      </c>
    </row>
    <row r="356" spans="4:56" ht="24" customHeight="1" x14ac:dyDescent="0.2">
      <c r="D356" s="2"/>
      <c r="E356" s="2">
        <v>2</v>
      </c>
      <c r="F356" s="14">
        <v>0</v>
      </c>
      <c r="G356" s="15">
        <v>1</v>
      </c>
      <c r="H356" s="15">
        <v>0</v>
      </c>
      <c r="I356" s="15">
        <v>1</v>
      </c>
      <c r="J356" s="15">
        <v>0</v>
      </c>
      <c r="K356" s="15">
        <v>0</v>
      </c>
      <c r="L356" s="15">
        <v>1</v>
      </c>
      <c r="M356" s="16">
        <v>0</v>
      </c>
      <c r="N356" s="13" t="s">
        <v>3</v>
      </c>
      <c r="P356" s="2">
        <v>2</v>
      </c>
      <c r="Q356" s="6">
        <v>2</v>
      </c>
      <c r="R356" s="6">
        <v>1</v>
      </c>
      <c r="S356" s="6">
        <v>2</v>
      </c>
      <c r="T356" s="6">
        <v>2</v>
      </c>
      <c r="U356" s="6">
        <v>1</v>
      </c>
      <c r="V356" s="6">
        <v>2</v>
      </c>
      <c r="AA356" s="2">
        <v>4</v>
      </c>
      <c r="AC356" s="21">
        <v>4</v>
      </c>
      <c r="AD356" s="22">
        <v>2</v>
      </c>
      <c r="AE356" s="22">
        <v>1</v>
      </c>
      <c r="AF356" s="23">
        <v>0</v>
      </c>
      <c r="AG356" s="13" t="s">
        <v>3</v>
      </c>
      <c r="AI356" s="27">
        <v>13</v>
      </c>
      <c r="AJ356" s="2">
        <v>21</v>
      </c>
      <c r="AK356" s="2">
        <v>18</v>
      </c>
      <c r="AL356" s="2">
        <v>19</v>
      </c>
      <c r="AM356" s="2">
        <v>8</v>
      </c>
      <c r="AN356" s="28">
        <v>16</v>
      </c>
      <c r="AO356" s="13" t="s">
        <v>3</v>
      </c>
      <c r="AQ356" s="27">
        <v>6.5</v>
      </c>
      <c r="AR356" s="2">
        <v>10.5</v>
      </c>
      <c r="AS356" s="2">
        <v>9</v>
      </c>
      <c r="AT356" s="2">
        <v>9.5</v>
      </c>
      <c r="AU356" s="2">
        <v>4</v>
      </c>
      <c r="AV356" s="28">
        <v>8</v>
      </c>
      <c r="AW356" s="13" t="s">
        <v>3</v>
      </c>
      <c r="AY356" s="33">
        <v>0.15233352041882176</v>
      </c>
      <c r="AZ356" s="33">
        <v>0.11721301023900912</v>
      </c>
      <c r="BA356" s="33">
        <v>0.23192455240547435</v>
      </c>
      <c r="BB356" s="33">
        <v>0.17316686210977933</v>
      </c>
      <c r="BC356" s="33">
        <v>0.12928444546971188</v>
      </c>
      <c r="BD356" s="33">
        <v>7.5513454428337831E-2</v>
      </c>
    </row>
    <row r="357" spans="4:56" ht="24" customHeight="1" x14ac:dyDescent="0.2">
      <c r="E357" s="2">
        <v>3</v>
      </c>
      <c r="F357" s="14">
        <v>0</v>
      </c>
      <c r="G357" s="15">
        <v>0</v>
      </c>
      <c r="H357" s="15">
        <v>-1</v>
      </c>
      <c r="I357" s="15">
        <v>0</v>
      </c>
      <c r="J357" s="15">
        <v>1</v>
      </c>
      <c r="K357" s="15">
        <v>0</v>
      </c>
      <c r="L357" s="15">
        <v>1</v>
      </c>
      <c r="M357" s="16">
        <v>0</v>
      </c>
      <c r="N357" s="13" t="s">
        <v>3</v>
      </c>
      <c r="P357" s="2">
        <v>3</v>
      </c>
      <c r="Q357" s="6">
        <v>1</v>
      </c>
      <c r="R357" s="6">
        <v>0</v>
      </c>
      <c r="S357" s="6">
        <v>0</v>
      </c>
      <c r="T357" s="6">
        <v>1</v>
      </c>
      <c r="U357" s="6">
        <v>0</v>
      </c>
      <c r="V357" s="6">
        <v>2</v>
      </c>
      <c r="AA357" s="2">
        <v>5</v>
      </c>
      <c r="AC357" s="21">
        <v>3</v>
      </c>
      <c r="AD357" s="22">
        <v>1</v>
      </c>
      <c r="AE357" s="22">
        <v>1</v>
      </c>
      <c r="AF357" s="23">
        <v>0</v>
      </c>
      <c r="AG357" s="13" t="s">
        <v>3</v>
      </c>
      <c r="AI357" s="27">
        <v>10</v>
      </c>
      <c r="AJ357" s="2">
        <v>15</v>
      </c>
      <c r="AK357" s="2">
        <v>13</v>
      </c>
      <c r="AL357" s="2">
        <v>14</v>
      </c>
      <c r="AM357" s="2">
        <v>6</v>
      </c>
      <c r="AN357" s="28">
        <v>12</v>
      </c>
      <c r="AO357" s="13" t="s">
        <v>3</v>
      </c>
      <c r="AQ357" s="27">
        <v>5</v>
      </c>
      <c r="AR357" s="2">
        <v>7.5</v>
      </c>
      <c r="AS357" s="2">
        <v>6.5</v>
      </c>
      <c r="AT357" s="2">
        <v>7</v>
      </c>
      <c r="AU357" s="2">
        <v>3</v>
      </c>
      <c r="AV357" s="28">
        <v>6</v>
      </c>
      <c r="AW357" s="13" t="s">
        <v>3</v>
      </c>
      <c r="AY357" s="33">
        <v>3.3990202807025804E-2</v>
      </c>
      <c r="AZ357" s="33">
        <v>5.8356921543726839E-3</v>
      </c>
      <c r="BA357" s="33">
        <v>1.9037526565051706E-2</v>
      </c>
      <c r="BB357" s="33">
        <v>1.4214401637986106E-2</v>
      </c>
      <c r="BC357" s="33">
        <v>4.7561089551557419E-2</v>
      </c>
      <c r="BD357" s="33">
        <v>1.0219634743234144E-2</v>
      </c>
    </row>
    <row r="358" spans="4:56" ht="24" customHeight="1" x14ac:dyDescent="0.2">
      <c r="D358" s="2"/>
      <c r="E358" s="2">
        <v>4</v>
      </c>
      <c r="F358" s="17">
        <v>1</v>
      </c>
      <c r="G358" s="18">
        <v>1</v>
      </c>
      <c r="H358" s="18">
        <v>0</v>
      </c>
      <c r="I358" s="18">
        <v>1</v>
      </c>
      <c r="J358" s="18">
        <v>0</v>
      </c>
      <c r="K358" s="18">
        <v>1</v>
      </c>
      <c r="L358" s="18">
        <v>0</v>
      </c>
      <c r="M358" s="19">
        <v>1</v>
      </c>
      <c r="N358" s="13" t="s">
        <v>3</v>
      </c>
      <c r="P358" s="2">
        <v>4</v>
      </c>
      <c r="Q358" s="7">
        <v>3</v>
      </c>
      <c r="R358" s="7">
        <v>2</v>
      </c>
      <c r="S358" s="7">
        <v>2</v>
      </c>
      <c r="T358" s="7">
        <v>1</v>
      </c>
      <c r="U358" s="7">
        <v>1</v>
      </c>
      <c r="V358" s="7">
        <v>2</v>
      </c>
      <c r="AA358" s="2">
        <v>6</v>
      </c>
      <c r="AC358" s="21">
        <v>3</v>
      </c>
      <c r="AD358" s="22">
        <v>2</v>
      </c>
      <c r="AE358" s="22">
        <v>1</v>
      </c>
      <c r="AF358" s="23">
        <v>1</v>
      </c>
      <c r="AG358" s="13" t="s">
        <v>3</v>
      </c>
      <c r="AI358" s="29">
        <v>12</v>
      </c>
      <c r="AJ358" s="30">
        <v>21</v>
      </c>
      <c r="AK358" s="30">
        <v>17</v>
      </c>
      <c r="AL358" s="30">
        <v>18</v>
      </c>
      <c r="AM358" s="30">
        <v>8</v>
      </c>
      <c r="AN358" s="31">
        <v>16</v>
      </c>
      <c r="AO358" s="13" t="s">
        <v>3</v>
      </c>
      <c r="AQ358" s="29">
        <v>6</v>
      </c>
      <c r="AR358" s="30">
        <v>10.5</v>
      </c>
      <c r="AS358" s="30">
        <v>8.5</v>
      </c>
      <c r="AT358" s="30">
        <v>9</v>
      </c>
      <c r="AU358" s="30">
        <v>4</v>
      </c>
      <c r="AV358" s="31">
        <v>8</v>
      </c>
      <c r="AW358" s="13" t="s">
        <v>3</v>
      </c>
      <c r="AY358" s="34">
        <v>9.2394950635975887E-2</v>
      </c>
      <c r="AZ358" s="34">
        <v>0.11721301023900912</v>
      </c>
      <c r="BA358" s="34">
        <v>0.14066935177404957</v>
      </c>
      <c r="BB358" s="34">
        <v>0.10503101111581108</v>
      </c>
      <c r="BC358" s="34">
        <v>0.12928444546971188</v>
      </c>
      <c r="BD358" s="34">
        <v>7.5513454428337831E-2</v>
      </c>
    </row>
    <row r="360" spans="4:56" ht="24" customHeight="1" x14ac:dyDescent="0.25">
      <c r="P360" s="3" t="s">
        <v>22</v>
      </c>
      <c r="Q360" s="2">
        <v>1</v>
      </c>
      <c r="R360" s="2">
        <v>2</v>
      </c>
      <c r="S360" s="2">
        <v>3</v>
      </c>
      <c r="T360" s="2">
        <v>4</v>
      </c>
      <c r="U360" s="2">
        <v>5</v>
      </c>
      <c r="V360" s="2">
        <v>6</v>
      </c>
      <c r="AH360" t="s">
        <v>12</v>
      </c>
    </row>
    <row r="361" spans="4:56" ht="24" customHeight="1" x14ac:dyDescent="0.25">
      <c r="O361" s="40" t="s">
        <v>17</v>
      </c>
      <c r="P361" s="9" t="s">
        <v>21</v>
      </c>
      <c r="AH361" s="3" t="s">
        <v>22</v>
      </c>
      <c r="AI361" s="2">
        <v>0</v>
      </c>
      <c r="AJ361" s="2">
        <v>1</v>
      </c>
      <c r="AK361" s="2">
        <v>2</v>
      </c>
      <c r="AL361" s="2">
        <v>3</v>
      </c>
      <c r="AM361" s="2">
        <v>4</v>
      </c>
      <c r="AN361" s="2">
        <v>5</v>
      </c>
      <c r="AX361" s="3" t="s">
        <v>22</v>
      </c>
      <c r="AY361" s="2">
        <v>0</v>
      </c>
      <c r="AZ361" s="2">
        <v>1</v>
      </c>
      <c r="BA361" s="2">
        <v>2</v>
      </c>
      <c r="BB361" s="2">
        <v>3</v>
      </c>
      <c r="BC361" s="2">
        <v>4</v>
      </c>
      <c r="BD361" s="2">
        <v>5</v>
      </c>
    </row>
    <row r="362" spans="4:56" ht="24" customHeight="1" x14ac:dyDescent="0.25">
      <c r="O362" s="40">
        <v>1</v>
      </c>
      <c r="P362" s="2">
        <v>1</v>
      </c>
      <c r="Q362" s="36" cm="1">
        <f t="array" ref="Q362:V365">_xlfn.ANCHORARRAY(AY315)</f>
        <v>1.06975484804312</v>
      </c>
      <c r="R362" s="36">
        <v>0.16976147636077557</v>
      </c>
      <c r="S362" s="36">
        <v>0.36212633726297527</v>
      </c>
      <c r="T362" s="36">
        <v>0.73086653339008145</v>
      </c>
      <c r="U362" s="36">
        <v>0.43068464608627283</v>
      </c>
      <c r="V362" s="36">
        <v>0.76711053137590157</v>
      </c>
      <c r="AH362" s="9" t="s">
        <v>21</v>
      </c>
      <c r="AI362" s="2"/>
      <c r="AX362" s="9" t="s">
        <v>21</v>
      </c>
      <c r="AY362" s="2"/>
    </row>
    <row r="363" spans="4:56" ht="24" customHeight="1" x14ac:dyDescent="0.2">
      <c r="O363" s="40"/>
      <c r="P363" s="2">
        <v>2</v>
      </c>
      <c r="Q363" s="37">
        <v>0.7507253954981048</v>
      </c>
      <c r="R363" s="37">
        <v>0.36604508950467063</v>
      </c>
      <c r="S363" s="37">
        <v>0.14099074069967538</v>
      </c>
      <c r="T363" s="37">
        <v>0.82460357206007862</v>
      </c>
      <c r="U363" s="37">
        <v>0.53968565466137286</v>
      </c>
      <c r="V363" s="37">
        <v>0.99999999999999989</v>
      </c>
      <c r="AH363" s="2">
        <v>1</v>
      </c>
      <c r="AI363" s="5" cm="1">
        <f t="array" ref="AI363:AN366">Q355:V358</f>
        <v>-1</v>
      </c>
      <c r="AJ363" s="5">
        <v>2</v>
      </c>
      <c r="AK363" s="5">
        <v>-1</v>
      </c>
      <c r="AL363" s="5">
        <v>-1</v>
      </c>
      <c r="AM363" s="5">
        <v>1</v>
      </c>
      <c r="AN363" s="5">
        <v>1</v>
      </c>
      <c r="AW363" s="13" t="s">
        <v>3</v>
      </c>
      <c r="AX363" s="2">
        <v>1</v>
      </c>
      <c r="AY363" s="36" cm="1">
        <f t="array" ref="AY363:BD366">MMULT(_xlfn.ANCHORARRAY(AI363),AY353:BD358)</f>
        <v>-0.57910858202393256</v>
      </c>
      <c r="AZ363" s="36">
        <v>-0.40226356449620915</v>
      </c>
      <c r="BA363" s="36">
        <v>-0.42462541912320917</v>
      </c>
      <c r="BB363" s="36">
        <v>-0.57039558910533206</v>
      </c>
      <c r="BC363" s="36">
        <v>-0.2584555935483257</v>
      </c>
      <c r="BD363" s="36">
        <v>-0.60199345837184248</v>
      </c>
    </row>
    <row r="364" spans="4:56" ht="24" customHeight="1" x14ac:dyDescent="0.2">
      <c r="O364" s="40"/>
      <c r="P364" s="2">
        <v>3</v>
      </c>
      <c r="Q364" s="37">
        <v>-9.915694598288366E-2</v>
      </c>
      <c r="R364" s="37">
        <v>-0.12856199774224689</v>
      </c>
      <c r="S364" s="37">
        <v>-0.24676799188414272</v>
      </c>
      <c r="T364" s="37">
        <v>4.748806391377966E-2</v>
      </c>
      <c r="U364" s="37">
        <v>7.5352725704577544E-2</v>
      </c>
      <c r="V364" s="37">
        <v>-0.24743835321509922</v>
      </c>
      <c r="AH364" s="2">
        <v>2</v>
      </c>
      <c r="AI364" s="6">
        <v>2</v>
      </c>
      <c r="AJ364" s="6">
        <v>1</v>
      </c>
      <c r="AK364" s="6">
        <v>2</v>
      </c>
      <c r="AL364" s="6">
        <v>2</v>
      </c>
      <c r="AM364" s="6">
        <v>1</v>
      </c>
      <c r="AN364" s="6">
        <v>2</v>
      </c>
      <c r="AW364" s="13" t="s">
        <v>3</v>
      </c>
      <c r="AX364" s="2">
        <v>2</v>
      </c>
      <c r="AY364" s="37">
        <v>1.9099694268296197</v>
      </c>
      <c r="AZ364" s="37">
        <v>1.8769512976066183</v>
      </c>
      <c r="BA364" s="37">
        <v>1.8956421987020859</v>
      </c>
      <c r="BB364" s="37">
        <v>1.922081069899656</v>
      </c>
      <c r="BC364" s="37">
        <v>1.8231544649787306</v>
      </c>
      <c r="BD364" s="37">
        <v>1.9142669108284278</v>
      </c>
    </row>
    <row r="365" spans="4:56" ht="24" customHeight="1" x14ac:dyDescent="0.2">
      <c r="O365" s="40"/>
      <c r="P365" s="2">
        <v>4</v>
      </c>
      <c r="Q365" s="38">
        <v>0.22265366523609509</v>
      </c>
      <c r="R365" s="38">
        <v>0.59643420014089821</v>
      </c>
      <c r="S365" s="38">
        <v>0.67946631959909332</v>
      </c>
      <c r="T365" s="38">
        <v>0.35807076973744145</v>
      </c>
      <c r="U365" s="38">
        <v>0.66961318445564655</v>
      </c>
      <c r="V365" s="38">
        <v>-0.16137758094576396</v>
      </c>
      <c r="AH365" s="2">
        <v>3</v>
      </c>
      <c r="AI365" s="6">
        <v>1</v>
      </c>
      <c r="AJ365" s="6">
        <v>0</v>
      </c>
      <c r="AK365" s="6">
        <v>0</v>
      </c>
      <c r="AL365" s="6">
        <v>1</v>
      </c>
      <c r="AM365" s="6">
        <v>0</v>
      </c>
      <c r="AN365" s="6">
        <v>2</v>
      </c>
      <c r="AW365" s="13" t="s">
        <v>3</v>
      </c>
      <c r="AX365" s="2">
        <v>3</v>
      </c>
      <c r="AY365" s="37">
        <v>0.58827893704591727</v>
      </c>
      <c r="AZ365" s="37">
        <v>0.4688520409560365</v>
      </c>
      <c r="BA365" s="37">
        <v>0.65393260772762307</v>
      </c>
      <c r="BB365" s="37">
        <v>0.55639574645118084</v>
      </c>
      <c r="BC365" s="37">
        <v>0.60100735162572039</v>
      </c>
      <c r="BD365" s="37">
        <v>0.43180721426173441</v>
      </c>
    </row>
    <row r="366" spans="4:56" ht="24" customHeight="1" x14ac:dyDescent="0.2">
      <c r="O366" s="40">
        <v>2</v>
      </c>
      <c r="P366" s="2">
        <v>1</v>
      </c>
      <c r="Q366" s="36" cm="1">
        <f t="array" ref="Q366:V369">_xlfn.ANCHORARRAY(AY339)</f>
        <v>-0.57910858202393256</v>
      </c>
      <c r="R366" s="36">
        <v>-0.40226356449620915</v>
      </c>
      <c r="S366" s="36">
        <v>-0.42462541912320917</v>
      </c>
      <c r="T366" s="36">
        <v>-0.57039558910533206</v>
      </c>
      <c r="U366" s="36">
        <v>-0.2584555935483257</v>
      </c>
      <c r="V366" s="36">
        <v>-0.60199345837184248</v>
      </c>
      <c r="AH366" s="2">
        <v>4</v>
      </c>
      <c r="AI366" s="7">
        <v>3</v>
      </c>
      <c r="AJ366" s="7">
        <v>2</v>
      </c>
      <c r="AK366" s="7">
        <v>2</v>
      </c>
      <c r="AL366" s="7">
        <v>1</v>
      </c>
      <c r="AM366" s="7">
        <v>1</v>
      </c>
      <c r="AN366" s="7">
        <v>2</v>
      </c>
      <c r="AW366" s="13" t="s">
        <v>3</v>
      </c>
      <c r="AX366" s="2">
        <v>4</v>
      </c>
      <c r="AY366" s="38">
        <v>2.0648317921292962</v>
      </c>
      <c r="AZ366" s="38">
        <v>1.9941643078456275</v>
      </c>
      <c r="BA366" s="38">
        <v>1.8897072728035238</v>
      </c>
      <c r="BB366" s="38">
        <v>1.9857855983620138</v>
      </c>
      <c r="BC366" s="38">
        <v>2.0363084801953155</v>
      </c>
      <c r="BD366" s="38">
        <v>2.1195337618051493</v>
      </c>
    </row>
    <row r="367" spans="4:56" ht="24" customHeight="1" x14ac:dyDescent="0.2">
      <c r="O367" s="40"/>
      <c r="P367" s="2">
        <v>2</v>
      </c>
      <c r="Q367" s="37">
        <v>1.9099694268296197</v>
      </c>
      <c r="R367" s="37">
        <v>1.8769512976066183</v>
      </c>
      <c r="S367" s="37">
        <v>1.8956421987020859</v>
      </c>
      <c r="T367" s="37">
        <v>1.922081069899656</v>
      </c>
      <c r="U367" s="37">
        <v>1.8231544649787306</v>
      </c>
      <c r="V367" s="37">
        <v>1.9142669108284278</v>
      </c>
    </row>
    <row r="368" spans="4:56" ht="24" customHeight="1" x14ac:dyDescent="0.2">
      <c r="O368" s="40"/>
      <c r="P368" s="2">
        <v>3</v>
      </c>
      <c r="Q368" s="37">
        <v>0.58827893704591727</v>
      </c>
      <c r="R368" s="37">
        <v>0.4688520409560365</v>
      </c>
      <c r="S368" s="37">
        <v>0.65393260772762307</v>
      </c>
      <c r="T368" s="37">
        <v>0.55639574645118084</v>
      </c>
      <c r="U368" s="37">
        <v>0.60100735162572039</v>
      </c>
      <c r="V368" s="37">
        <v>0.43180721426173441</v>
      </c>
    </row>
    <row r="369" spans="2:22" ht="24" customHeight="1" x14ac:dyDescent="0.2">
      <c r="O369" s="40"/>
      <c r="P369" s="2">
        <v>4</v>
      </c>
      <c r="Q369" s="38">
        <v>2.0648317921292962</v>
      </c>
      <c r="R369" s="38">
        <v>1.9941643078456275</v>
      </c>
      <c r="S369" s="38">
        <v>1.8897072728035238</v>
      </c>
      <c r="T369" s="38">
        <v>1.9857855983620138</v>
      </c>
      <c r="U369" s="38">
        <v>2.0363084801953155</v>
      </c>
      <c r="V369" s="38">
        <v>2.1195337618051493</v>
      </c>
    </row>
    <row r="370" spans="2:22" ht="24" customHeight="1" x14ac:dyDescent="0.2">
      <c r="O370" s="40">
        <v>3</v>
      </c>
      <c r="P370" s="2">
        <v>1</v>
      </c>
      <c r="Q370" s="36" cm="1">
        <f t="array" ref="Q370:V373">_xlfn.ANCHORARRAY(AY363)</f>
        <v>-0.57910858202393256</v>
      </c>
      <c r="R370" s="36">
        <v>-0.40226356449620915</v>
      </c>
      <c r="S370" s="36">
        <v>-0.42462541912320917</v>
      </c>
      <c r="T370" s="36">
        <v>-0.57039558910533206</v>
      </c>
      <c r="U370" s="36">
        <v>-0.2584555935483257</v>
      </c>
      <c r="V370" s="36">
        <v>-0.60199345837184248</v>
      </c>
    </row>
    <row r="371" spans="2:22" ht="24" customHeight="1" x14ac:dyDescent="0.2">
      <c r="P371" s="2">
        <v>2</v>
      </c>
      <c r="Q371" s="37">
        <v>1.9099694268296197</v>
      </c>
      <c r="R371" s="37">
        <v>1.8769512976066183</v>
      </c>
      <c r="S371" s="37">
        <v>1.8956421987020859</v>
      </c>
      <c r="T371" s="37">
        <v>1.922081069899656</v>
      </c>
      <c r="U371" s="37">
        <v>1.8231544649787306</v>
      </c>
      <c r="V371" s="37">
        <v>1.9142669108284278</v>
      </c>
    </row>
    <row r="372" spans="2:22" ht="24" customHeight="1" x14ac:dyDescent="0.2">
      <c r="P372" s="2">
        <v>3</v>
      </c>
      <c r="Q372" s="37">
        <v>0.58827893704591727</v>
      </c>
      <c r="R372" s="37">
        <v>0.4688520409560365</v>
      </c>
      <c r="S372" s="37">
        <v>0.65393260772762307</v>
      </c>
      <c r="T372" s="37">
        <v>0.55639574645118084</v>
      </c>
      <c r="U372" s="37">
        <v>0.60100735162572039</v>
      </c>
      <c r="V372" s="37">
        <v>0.43180721426173441</v>
      </c>
    </row>
    <row r="373" spans="2:22" ht="24" customHeight="1" x14ac:dyDescent="0.2">
      <c r="P373" s="2">
        <v>4</v>
      </c>
      <c r="Q373" s="38">
        <v>2.0648317921292962</v>
      </c>
      <c r="R373" s="38">
        <v>1.9941643078456275</v>
      </c>
      <c r="S373" s="38">
        <v>1.8897072728035238</v>
      </c>
      <c r="T373" s="38">
        <v>1.9857855983620138</v>
      </c>
      <c r="U373" s="38">
        <v>2.0363084801953155</v>
      </c>
      <c r="V373" s="38">
        <v>2.1195337618051493</v>
      </c>
    </row>
    <row r="375" spans="2:22" ht="24" customHeight="1" x14ac:dyDescent="0.25">
      <c r="C375" s="20" t="s">
        <v>19</v>
      </c>
    </row>
    <row r="376" spans="2:22" ht="24" customHeight="1" x14ac:dyDescent="0.2">
      <c r="B376" s="40" t="s">
        <v>17</v>
      </c>
      <c r="C376" s="2">
        <v>1</v>
      </c>
      <c r="D376" s="2"/>
      <c r="E376" s="2"/>
      <c r="F376" s="2"/>
      <c r="G376" s="2">
        <v>2</v>
      </c>
      <c r="H376" s="2"/>
      <c r="I376" s="2"/>
      <c r="J376" s="2"/>
      <c r="K376" s="2">
        <v>3</v>
      </c>
      <c r="L376" s="2"/>
      <c r="M376" s="2"/>
      <c r="N376" s="2"/>
      <c r="O376" s="2"/>
      <c r="P376" s="2" t="s">
        <v>18</v>
      </c>
      <c r="Q376" s="2"/>
      <c r="R376" s="2"/>
      <c r="S376" s="2"/>
      <c r="T376" s="2"/>
      <c r="U376" s="2"/>
      <c r="V376" s="2"/>
    </row>
    <row r="377" spans="2:22" ht="24" customHeight="1" x14ac:dyDescent="0.25">
      <c r="B377" s="9" t="s">
        <v>21</v>
      </c>
      <c r="C377" s="2">
        <v>1</v>
      </c>
      <c r="D377" s="2">
        <v>2</v>
      </c>
      <c r="E377" s="2">
        <v>3</v>
      </c>
      <c r="F377" s="2">
        <v>4</v>
      </c>
      <c r="G377" s="2">
        <v>1</v>
      </c>
      <c r="H377" s="2">
        <v>2</v>
      </c>
      <c r="I377" s="2">
        <v>3</v>
      </c>
      <c r="J377" s="2">
        <v>4</v>
      </c>
      <c r="K377" s="2">
        <v>1</v>
      </c>
      <c r="L377" s="2">
        <v>2</v>
      </c>
      <c r="M377" s="2">
        <v>3</v>
      </c>
      <c r="N377" s="2">
        <v>4</v>
      </c>
      <c r="P377" s="3" t="s">
        <v>22</v>
      </c>
      <c r="Q377" s="2">
        <v>1</v>
      </c>
      <c r="R377" s="2">
        <v>2</v>
      </c>
      <c r="S377" s="2">
        <v>3</v>
      </c>
      <c r="T377" s="2">
        <v>4</v>
      </c>
      <c r="U377" s="2">
        <v>5</v>
      </c>
      <c r="V377" s="2">
        <v>6</v>
      </c>
    </row>
    <row r="378" spans="2:22" ht="24" customHeight="1" x14ac:dyDescent="0.25">
      <c r="B378" s="4" t="s">
        <v>23</v>
      </c>
      <c r="P378" s="4" t="s">
        <v>23</v>
      </c>
      <c r="Q378" s="2"/>
    </row>
    <row r="379" spans="2:22" ht="24" customHeight="1" x14ac:dyDescent="0.2">
      <c r="B379" s="2">
        <v>1</v>
      </c>
      <c r="C379" s="10">
        <v>0.53196954549855002</v>
      </c>
      <c r="D379" s="11">
        <v>0.22016229442059143</v>
      </c>
      <c r="E379" s="11">
        <v>0.43591078141928197</v>
      </c>
      <c r="F379" s="12">
        <v>5.0444024821105771E-4</v>
      </c>
      <c r="G379" s="10">
        <v>9.2125589271474961E-2</v>
      </c>
      <c r="H379" s="11">
        <v>0.20564920867783387</v>
      </c>
      <c r="I379" s="11">
        <v>0.11988453879063821</v>
      </c>
      <c r="J379" s="12">
        <v>0.27792267440043461</v>
      </c>
      <c r="K379" s="10">
        <v>0.94069220396822351</v>
      </c>
      <c r="L379" s="11">
        <v>0.11988453879063821</v>
      </c>
      <c r="M379" s="11">
        <v>0.27792267440043461</v>
      </c>
      <c r="N379" s="12">
        <v>0.94069220396822351</v>
      </c>
      <c r="P379" s="2">
        <v>1</v>
      </c>
      <c r="Q379" s="32" cm="1">
        <f t="array" ref="Q379:V386">MMULT(C379:N386,Q362:V373)</f>
        <v>3.4651493646011966</v>
      </c>
      <c r="R379" s="32">
        <v>2.9273336087149273</v>
      </c>
      <c r="S379" s="32">
        <v>2.8579542771640449</v>
      </c>
      <c r="T379" s="32">
        <v>3.2690601931069811</v>
      </c>
      <c r="U379" s="32">
        <v>3.4282360328039942</v>
      </c>
      <c r="V379" s="32">
        <v>3.2763796116919393</v>
      </c>
    </row>
    <row r="380" spans="2:22" ht="24" customHeight="1" x14ac:dyDescent="0.2">
      <c r="B380" s="2">
        <v>2</v>
      </c>
      <c r="C380" s="14">
        <v>0.43501060856219165</v>
      </c>
      <c r="D380" s="15">
        <v>0.28502155747677604</v>
      </c>
      <c r="E380" s="15">
        <v>0.38493783594684583</v>
      </c>
      <c r="F380" s="16">
        <v>0.6081357272779353</v>
      </c>
      <c r="G380" s="14">
        <v>0.44208058174550069</v>
      </c>
      <c r="H380" s="15">
        <v>0.21022616232490465</v>
      </c>
      <c r="I380" s="15">
        <v>0.74179257394610065</v>
      </c>
      <c r="J380" s="16">
        <v>0.10273080744808527</v>
      </c>
      <c r="K380" s="14">
        <v>0.86622810980851161</v>
      </c>
      <c r="L380" s="15">
        <v>0.74179257394610065</v>
      </c>
      <c r="M380" s="15">
        <v>0.10273080744808527</v>
      </c>
      <c r="N380" s="16">
        <v>0.86622810980851161</v>
      </c>
      <c r="P380" s="2">
        <v>2</v>
      </c>
      <c r="Q380" s="33">
        <v>4.3347884009222888</v>
      </c>
      <c r="R380" s="33">
        <v>4.0802310377670752</v>
      </c>
      <c r="S380" s="33">
        <v>4.1483874605129749</v>
      </c>
      <c r="T380" s="33">
        <v>4.2666376352093689</v>
      </c>
      <c r="U380" s="33">
        <v>4.6555977832851481</v>
      </c>
      <c r="V380" s="33">
        <v>3.8785720389053795</v>
      </c>
    </row>
    <row r="381" spans="2:22" ht="24" customHeight="1" x14ac:dyDescent="0.2">
      <c r="B381" s="2">
        <v>3</v>
      </c>
      <c r="C381" s="14">
        <v>0.41813527432307263</v>
      </c>
      <c r="D381" s="15">
        <v>0.16263014387971642</v>
      </c>
      <c r="E381" s="15">
        <v>0.7755238305180181</v>
      </c>
      <c r="F381" s="16">
        <v>0.1032259288905244</v>
      </c>
      <c r="G381" s="14">
        <v>0.94718398283522376</v>
      </c>
      <c r="H381" s="15">
        <v>0.79755240597153065</v>
      </c>
      <c r="I381" s="15">
        <v>0.4422077317778137</v>
      </c>
      <c r="J381" s="16">
        <v>8.6126106359481591E-2</v>
      </c>
      <c r="K381" s="14">
        <v>0.47816755790878496</v>
      </c>
      <c r="L381" s="15">
        <v>0.4422077317778137</v>
      </c>
      <c r="M381" s="15">
        <v>8.6126106359481591E-2</v>
      </c>
      <c r="N381" s="16">
        <v>0.47816755790878496</v>
      </c>
      <c r="P381" s="2">
        <v>3</v>
      </c>
      <c r="Q381" s="33">
        <v>3.5339276896132077</v>
      </c>
      <c r="R381" s="33">
        <v>3.218984899017467</v>
      </c>
      <c r="S381" s="33">
        <v>3.2098569273805624</v>
      </c>
      <c r="T381" s="33">
        <v>3.4979309812614692</v>
      </c>
      <c r="U381" s="33">
        <v>3.7539055226120381</v>
      </c>
      <c r="V381" s="33">
        <v>3.2141907676401704</v>
      </c>
    </row>
    <row r="382" spans="2:22" ht="24" customHeight="1" x14ac:dyDescent="0.2">
      <c r="B382" s="2">
        <v>4</v>
      </c>
      <c r="C382" s="14">
        <v>0.37721334959694519</v>
      </c>
      <c r="D382" s="15">
        <v>0.42930414850463339</v>
      </c>
      <c r="E382" s="15">
        <v>0.17622500791594908</v>
      </c>
      <c r="F382" s="16">
        <v>0.50956754404479265</v>
      </c>
      <c r="G382" s="14">
        <v>0.88048814592432278</v>
      </c>
      <c r="H382" s="15">
        <v>0.29121276533660967</v>
      </c>
      <c r="I382" s="15">
        <v>0.12543940773323037</v>
      </c>
      <c r="J382" s="16">
        <v>0.9854811648445827</v>
      </c>
      <c r="K382" s="14">
        <v>0.26004573728599412</v>
      </c>
      <c r="L382" s="15">
        <v>0.12543940773323037</v>
      </c>
      <c r="M382" s="15">
        <v>0.9854811648445827</v>
      </c>
      <c r="N382" s="16">
        <v>0.26004573728599412</v>
      </c>
      <c r="P382" s="2">
        <v>4</v>
      </c>
      <c r="Q382" s="33">
        <v>4.1824331553085967</v>
      </c>
      <c r="R382" s="33">
        <v>3.8303319241636311</v>
      </c>
      <c r="S382" s="33">
        <v>3.8855462866578083</v>
      </c>
      <c r="T382" s="33">
        <v>4.0622727989264797</v>
      </c>
      <c r="U382" s="33">
        <v>4.417433801191283</v>
      </c>
      <c r="V382" s="33">
        <v>3.8234602477170867</v>
      </c>
    </row>
    <row r="383" spans="2:22" ht="24" customHeight="1" x14ac:dyDescent="0.2">
      <c r="B383" s="2">
        <v>5</v>
      </c>
      <c r="C383" s="14">
        <v>0.48445585579488948</v>
      </c>
      <c r="D383" s="15">
        <v>0.16187984458105453</v>
      </c>
      <c r="E383" s="15">
        <v>0.93038819397643313</v>
      </c>
      <c r="F383" s="16">
        <v>0.53508387833199578</v>
      </c>
      <c r="G383" s="14">
        <v>0.87468956150798216</v>
      </c>
      <c r="H383" s="15">
        <v>0.55349905786891895</v>
      </c>
      <c r="I383" s="15">
        <v>6.3429385270293404E-2</v>
      </c>
      <c r="J383" s="16">
        <v>0.63577420531211137</v>
      </c>
      <c r="K383" s="14">
        <v>0.89172071236786032</v>
      </c>
      <c r="L383" s="15">
        <v>6.3429385270293404E-2</v>
      </c>
      <c r="M383" s="15">
        <v>0.63577420531211137</v>
      </c>
      <c r="N383" s="16">
        <v>0.89172071236786032</v>
      </c>
      <c r="P383" s="2">
        <v>5</v>
      </c>
      <c r="Q383" s="33">
        <v>4.3873781749206548</v>
      </c>
      <c r="R383" s="33">
        <v>4.1623080480877572</v>
      </c>
      <c r="S383" s="33">
        <v>4.0954024009417367</v>
      </c>
      <c r="T383" s="33">
        <v>4.3238846662749406</v>
      </c>
      <c r="U383" s="33">
        <v>4.9233130172441886</v>
      </c>
      <c r="V383" s="33">
        <v>3.8740432481273324</v>
      </c>
    </row>
    <row r="384" spans="2:22" ht="24" customHeight="1" x14ac:dyDescent="0.2">
      <c r="B384" s="2">
        <v>6</v>
      </c>
      <c r="C384" s="14">
        <v>0.28146424719187313</v>
      </c>
      <c r="D384" s="15">
        <v>0.79655563983312261</v>
      </c>
      <c r="E384" s="15">
        <v>0.99659194082737113</v>
      </c>
      <c r="F384" s="16">
        <v>0.7362106947341005</v>
      </c>
      <c r="G384" s="14">
        <v>0.68419210802471353</v>
      </c>
      <c r="H384" s="15">
        <v>0.418328921715996</v>
      </c>
      <c r="I384" s="15">
        <v>0.55485517785795557</v>
      </c>
      <c r="J384" s="16">
        <v>0.13118539589376566</v>
      </c>
      <c r="K384" s="14">
        <v>3.2766473302821009E-3</v>
      </c>
      <c r="L384" s="15">
        <v>0.55485517785795557</v>
      </c>
      <c r="M384" s="15">
        <v>0.13118539589376566</v>
      </c>
      <c r="N384" s="16">
        <v>3.2766473302821009E-3</v>
      </c>
      <c r="P384" s="2">
        <v>6</v>
      </c>
      <c r="Q384" s="33">
        <v>3.1060508290035247</v>
      </c>
      <c r="R384" s="33">
        <v>2.7902009096626714</v>
      </c>
      <c r="S384" s="33">
        <v>2.7241463060877016</v>
      </c>
      <c r="T384" s="33">
        <v>3.300629612208954</v>
      </c>
      <c r="U384" s="33">
        <v>3.4018907069262614</v>
      </c>
      <c r="V384" s="33">
        <v>2.6773833941284031</v>
      </c>
    </row>
    <row r="385" spans="2:22" ht="24" customHeight="1" x14ac:dyDescent="0.2">
      <c r="B385" s="2">
        <v>7</v>
      </c>
      <c r="C385" s="14">
        <v>0.9501084834328497</v>
      </c>
      <c r="D385" s="15">
        <v>7.3525744603059495E-2</v>
      </c>
      <c r="E385" s="15">
        <v>0.12803821184925734</v>
      </c>
      <c r="F385" s="16">
        <v>0.17774042334389373</v>
      </c>
      <c r="G385" s="14">
        <v>0.78856643069712984</v>
      </c>
      <c r="H385" s="15">
        <v>0.39463204118738959</v>
      </c>
      <c r="I385" s="15">
        <v>0.59148106369070108</v>
      </c>
      <c r="J385" s="16">
        <v>0.25070682527641441</v>
      </c>
      <c r="K385" s="14">
        <v>0.29725861773916318</v>
      </c>
      <c r="L385" s="15">
        <v>0.59148106369070108</v>
      </c>
      <c r="M385" s="15">
        <v>0.25070682527641441</v>
      </c>
      <c r="N385" s="16">
        <v>0.29725861773916318</v>
      </c>
      <c r="P385" s="2">
        <v>7</v>
      </c>
      <c r="Q385" s="33">
        <v>3.979992620106136</v>
      </c>
      <c r="R385" s="33">
        <v>3.1794482319314579</v>
      </c>
      <c r="S385" s="33">
        <v>3.4380757565248152</v>
      </c>
      <c r="T385" s="33">
        <v>3.6575271800294487</v>
      </c>
      <c r="U385" s="33">
        <v>3.716730028615665</v>
      </c>
      <c r="V385" s="33">
        <v>3.5011172582512531</v>
      </c>
    </row>
    <row r="386" spans="2:22" ht="24" customHeight="1" x14ac:dyDescent="0.2">
      <c r="B386" s="2">
        <v>8</v>
      </c>
      <c r="C386" s="17">
        <v>0.11882807287269226</v>
      </c>
      <c r="D386" s="18">
        <v>1.3183599565664839E-3</v>
      </c>
      <c r="E386" s="18">
        <v>0.23671308574829286</v>
      </c>
      <c r="F386" s="19">
        <v>0.50292082839970997</v>
      </c>
      <c r="G386" s="17">
        <v>0.84569708456072146</v>
      </c>
      <c r="H386" s="18">
        <v>0.15275615344241866</v>
      </c>
      <c r="I386" s="18">
        <v>0.25320307706625411</v>
      </c>
      <c r="J386" s="19">
        <v>0.10621768871358794</v>
      </c>
      <c r="K386" s="17">
        <v>0.64064579157323176</v>
      </c>
      <c r="L386" s="18">
        <v>0.25320307706625411</v>
      </c>
      <c r="M386" s="18">
        <v>0.10621768871358794</v>
      </c>
      <c r="N386" s="19">
        <v>0.64064579157323176</v>
      </c>
      <c r="P386" s="2">
        <v>8</v>
      </c>
      <c r="Q386" s="34">
        <v>1.8848149803820577</v>
      </c>
      <c r="R386" s="34">
        <v>2.1121296589781702</v>
      </c>
      <c r="S386" s="34">
        <v>2.1113259935327813</v>
      </c>
      <c r="T386" s="34">
        <v>1.8948309403356927</v>
      </c>
      <c r="U386" s="34">
        <v>2.4993200345719639</v>
      </c>
      <c r="V386" s="34">
        <v>1.5732890585882195</v>
      </c>
    </row>
  </sheetData>
  <conditionalFormatting sqref="R375:T375">
    <cfRule type="dataBar" priority="1">
      <dataBar>
        <cfvo type="num" val="0"/>
        <cfvo type="num" val="1"/>
        <color theme="7" tint="0.39997558519241921"/>
      </dataBar>
      <extLst>
        <ext xmlns:x14="http://schemas.microsoft.com/office/spreadsheetml/2009/9/main" uri="{B025F937-C7B1-47D3-B67F-A62EFF666E3E}">
          <x14:id>{FBA2122C-6C02-1D43-98A8-AB233D2E40E8}</x14:id>
        </ext>
      </extLst>
    </cfRule>
  </conditionalFormatting>
  <conditionalFormatting sqref="U268:W268">
    <cfRule type="dataBar" priority="39">
      <dataBar>
        <cfvo type="num" val="0"/>
        <cfvo type="num" val="1"/>
        <color theme="7" tint="0.39997558519241921"/>
      </dataBar>
      <extLst>
        <ext xmlns:x14="http://schemas.microsoft.com/office/spreadsheetml/2009/9/main" uri="{B025F937-C7B1-47D3-B67F-A62EFF666E3E}">
          <x14:id>{CE0DB76E-8079-4947-931A-5915138D63F6}</x14:id>
        </ext>
      </extLst>
    </cfRule>
  </conditionalFormatting>
  <conditionalFormatting sqref="AY108:BD113">
    <cfRule type="dataBar" priority="43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{54346494-068E-4845-B8EC-A1A57DCFB71C}</x14:id>
        </ext>
      </extLst>
    </cfRule>
  </conditionalFormatting>
  <conditionalFormatting sqref="AY160:BD165">
    <cfRule type="dataBar" priority="42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{D8DE1877-DDF1-EF41-9B66-856B4DB3EEF4}</x14:id>
        </ext>
      </extLst>
    </cfRule>
  </conditionalFormatting>
  <conditionalFormatting sqref="AY187:BD192">
    <cfRule type="dataBar" priority="41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{85F6BC14-515B-7A45-8E85-734351057535}</x14:id>
        </ext>
      </extLst>
    </cfRule>
  </conditionalFormatting>
  <conditionalFormatting sqref="AY211:BD216">
    <cfRule type="dataBar" priority="40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{0A6A452E-8D8D-6049-8FA1-28B27C02CB0D}</x14:id>
        </ext>
      </extLst>
    </cfRule>
  </conditionalFormatting>
  <conditionalFormatting sqref="AY305:BD310">
    <cfRule type="dataBar" priority="4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{4FADFA5A-6528-0441-AA70-DB8DDCEAC832}</x14:id>
        </ext>
      </extLst>
    </cfRule>
  </conditionalFormatting>
  <conditionalFormatting sqref="AY329:BD334">
    <cfRule type="dataBar" priority="3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{11E36319-285F-E54E-845F-20D3EB4B0568}</x14:id>
        </ext>
      </extLst>
    </cfRule>
  </conditionalFormatting>
  <conditionalFormatting sqref="AY353:BD358">
    <cfRule type="dataBar" priority="2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{567F2DB3-9622-E349-96B9-93752A29C046}</x14:id>
        </ext>
      </extLst>
    </cfRule>
  </conditionalFormatting>
  <hyperlinks>
    <hyperlink ref="A16" r:id="rId1" xr:uid="{CE633E34-20CA-CB41-B55E-C2EF284E547F}"/>
  </hyperlinks>
  <pageMargins left="0.7" right="0.7" top="0.75" bottom="0.75" header="0.3" footer="0.3"/>
  <pageSetup scale="42" fitToHeight="0" orientation="landscape" horizontalDpi="0" verticalDpi="0"/>
  <rowBreaks count="5" manualBreakCount="5">
    <brk id="46" max="16383" man="1"/>
    <brk id="83" max="16383" man="1"/>
    <brk id="123" max="16383" man="1"/>
    <brk id="244" max="16383" man="1"/>
    <brk id="281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A2122C-6C02-1D43-98A8-AB233D2E40E8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R375:T375</xm:sqref>
        </x14:conditionalFormatting>
        <x14:conditionalFormatting xmlns:xm="http://schemas.microsoft.com/office/excel/2006/main">
          <x14:cfRule type="dataBar" id="{CE0DB76E-8079-4947-931A-5915138D63F6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theme="0"/>
              <x14:axisColor rgb="FF000000"/>
            </x14:dataBar>
          </x14:cfRule>
          <xm:sqref>U268:W268</xm:sqref>
        </x14:conditionalFormatting>
        <x14:conditionalFormatting xmlns:xm="http://schemas.microsoft.com/office/excel/2006/main">
          <x14:cfRule type="dataBar" id="{54346494-068E-4845-B8EC-A1A57DCFB71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AY108:BD113</xm:sqref>
        </x14:conditionalFormatting>
        <x14:conditionalFormatting xmlns:xm="http://schemas.microsoft.com/office/excel/2006/main">
          <x14:cfRule type="dataBar" id="{D8DE1877-DDF1-EF41-9B66-856B4DB3EEF4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AY160:BD165</xm:sqref>
        </x14:conditionalFormatting>
        <x14:conditionalFormatting xmlns:xm="http://schemas.microsoft.com/office/excel/2006/main">
          <x14:cfRule type="dataBar" id="{85F6BC14-515B-7A45-8E85-73435105753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AY187:BD192</xm:sqref>
        </x14:conditionalFormatting>
        <x14:conditionalFormatting xmlns:xm="http://schemas.microsoft.com/office/excel/2006/main">
          <x14:cfRule type="dataBar" id="{0A6A452E-8D8D-6049-8FA1-28B27C02CB0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AY211:BD216</xm:sqref>
        </x14:conditionalFormatting>
        <x14:conditionalFormatting xmlns:xm="http://schemas.microsoft.com/office/excel/2006/main">
          <x14:cfRule type="dataBar" id="{4FADFA5A-6528-0441-AA70-DB8DDCEAC83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AY305:BD310</xm:sqref>
        </x14:conditionalFormatting>
        <x14:conditionalFormatting xmlns:xm="http://schemas.microsoft.com/office/excel/2006/main">
          <x14:cfRule type="dataBar" id="{11E36319-285F-E54E-845F-20D3EB4B0568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AY329:BD334</xm:sqref>
        </x14:conditionalFormatting>
        <x14:conditionalFormatting xmlns:xm="http://schemas.microsoft.com/office/excel/2006/main">
          <x14:cfRule type="dataBar" id="{567F2DB3-9622-E349-96B9-93752A29C046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AY353:BD358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55F15-77FB-274B-B6C7-5B34995A3F57}">
  <dimension ref="A1:A22"/>
  <sheetViews>
    <sheetView workbookViewId="0">
      <selection activeCell="A33" sqref="A33"/>
    </sheetView>
  </sheetViews>
  <sheetFormatPr baseColWidth="10" defaultColWidth="11" defaultRowHeight="16" x14ac:dyDescent="0.2"/>
  <cols>
    <col min="1" max="1" width="100.6640625" customWidth="1"/>
  </cols>
  <sheetData>
    <row r="1" spans="1:1" ht="20" x14ac:dyDescent="0.25">
      <c r="A1" s="51" t="s">
        <v>35</v>
      </c>
    </row>
    <row r="2" spans="1:1" ht="17" x14ac:dyDescent="0.2">
      <c r="A2" s="52" t="s">
        <v>36</v>
      </c>
    </row>
    <row r="3" spans="1:1" x14ac:dyDescent="0.2">
      <c r="A3" s="52"/>
    </row>
    <row r="4" spans="1:1" ht="34" x14ac:dyDescent="0.2">
      <c r="A4" s="52" t="s">
        <v>37</v>
      </c>
    </row>
    <row r="5" spans="1:1" x14ac:dyDescent="0.2">
      <c r="A5" s="53"/>
    </row>
    <row r="6" spans="1:1" ht="17" x14ac:dyDescent="0.2">
      <c r="A6" s="54" t="s">
        <v>38</v>
      </c>
    </row>
    <row r="7" spans="1:1" ht="34" x14ac:dyDescent="0.2">
      <c r="A7" s="52" t="s">
        <v>39</v>
      </c>
    </row>
    <row r="8" spans="1:1" ht="34" x14ac:dyDescent="0.2">
      <c r="A8" s="52" t="s">
        <v>40</v>
      </c>
    </row>
    <row r="9" spans="1:1" x14ac:dyDescent="0.2">
      <c r="A9" s="52"/>
    </row>
    <row r="10" spans="1:1" ht="17" x14ac:dyDescent="0.2">
      <c r="A10" s="54" t="s">
        <v>41</v>
      </c>
    </row>
    <row r="11" spans="1:1" ht="34" x14ac:dyDescent="0.2">
      <c r="A11" s="52" t="s">
        <v>42</v>
      </c>
    </row>
    <row r="12" spans="1:1" ht="17" x14ac:dyDescent="0.2">
      <c r="A12" s="52" t="s">
        <v>43</v>
      </c>
    </row>
    <row r="13" spans="1:1" ht="34" x14ac:dyDescent="0.2">
      <c r="A13" s="52" t="s">
        <v>44</v>
      </c>
    </row>
    <row r="14" spans="1:1" x14ac:dyDescent="0.2">
      <c r="A14" s="52"/>
    </row>
    <row r="15" spans="1:1" ht="17" x14ac:dyDescent="0.2">
      <c r="A15" s="54" t="s">
        <v>45</v>
      </c>
    </row>
    <row r="16" spans="1:1" ht="34" x14ac:dyDescent="0.2">
      <c r="A16" s="52" t="s">
        <v>46</v>
      </c>
    </row>
    <row r="17" spans="1:1" x14ac:dyDescent="0.2">
      <c r="A17" s="52"/>
    </row>
    <row r="18" spans="1:1" ht="17" x14ac:dyDescent="0.2">
      <c r="A18" s="54" t="s">
        <v>47</v>
      </c>
    </row>
    <row r="19" spans="1:1" ht="34" x14ac:dyDescent="0.2">
      <c r="A19" s="52" t="s">
        <v>48</v>
      </c>
    </row>
    <row r="20" spans="1:1" x14ac:dyDescent="0.2">
      <c r="A20" s="52"/>
    </row>
    <row r="21" spans="1:1" ht="17" x14ac:dyDescent="0.2">
      <c r="A21" s="54" t="s">
        <v>49</v>
      </c>
    </row>
    <row r="22" spans="1:1" ht="34" x14ac:dyDescent="0.2">
      <c r="A22" s="5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Attention</vt:lpstr>
      <vt:lpstr>LICENSE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Yeh</dc:creator>
  <cp:lastModifiedBy>Tom Yeh</cp:lastModifiedBy>
  <cp:lastPrinted>2026-01-15T14:09:00Z</cp:lastPrinted>
  <dcterms:created xsi:type="dcterms:W3CDTF">2025-12-15T01:47:23Z</dcterms:created>
  <dcterms:modified xsi:type="dcterms:W3CDTF">2026-01-21T14:29:10Z</dcterms:modified>
</cp:coreProperties>
</file>